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S18" i="1"/>
  <c r="S17"/>
  <c r="S15"/>
  <c r="S14"/>
  <c r="R15"/>
  <c r="R14"/>
  <c r="R18"/>
  <c r="R17"/>
  <c r="Q18"/>
  <c r="Q15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M102"/>
  <c r="I102" s="1"/>
  <c r="J102" s="1"/>
  <c r="L102" s="1"/>
  <c r="M101"/>
  <c r="I101" s="1"/>
  <c r="J101" s="1"/>
  <c r="L101" s="1"/>
  <c r="M100"/>
  <c r="I100" s="1"/>
  <c r="J100" s="1"/>
  <c r="L100" s="1"/>
  <c r="M99"/>
  <c r="I99" s="1"/>
  <c r="J99" s="1"/>
  <c r="L99" s="1"/>
  <c r="M98"/>
  <c r="I98" s="1"/>
  <c r="J98" s="1"/>
  <c r="L98" s="1"/>
  <c r="M97"/>
  <c r="I97" s="1"/>
  <c r="J97" s="1"/>
  <c r="L97" s="1"/>
  <c r="M96"/>
  <c r="I96" s="1"/>
  <c r="J96" s="1"/>
  <c r="L96" s="1"/>
  <c r="M95"/>
  <c r="I95" s="1"/>
  <c r="J95" s="1"/>
  <c r="L95" s="1"/>
  <c r="M94"/>
  <c r="I94" s="1"/>
  <c r="J94" s="1"/>
  <c r="L94" s="1"/>
  <c r="M93"/>
  <c r="I93" s="1"/>
  <c r="J93" s="1"/>
  <c r="L93" s="1"/>
  <c r="M92"/>
  <c r="I92" s="1"/>
  <c r="J92" s="1"/>
  <c r="L92" s="1"/>
  <c r="M91"/>
  <c r="I91" s="1"/>
  <c r="J91" s="1"/>
  <c r="L91" s="1"/>
  <c r="M90"/>
  <c r="I90" s="1"/>
  <c r="J90" s="1"/>
  <c r="L90" s="1"/>
  <c r="M89"/>
  <c r="I89" s="1"/>
  <c r="J89" s="1"/>
  <c r="L89" s="1"/>
  <c r="M88"/>
  <c r="I88" s="1"/>
  <c r="J88" s="1"/>
  <c r="L88" s="1"/>
  <c r="M87"/>
  <c r="I87" s="1"/>
  <c r="J87" s="1"/>
  <c r="L87" s="1"/>
  <c r="M86"/>
  <c r="I86" s="1"/>
  <c r="J86" s="1"/>
  <c r="L86" s="1"/>
  <c r="M85"/>
  <c r="I85" s="1"/>
  <c r="J85" s="1"/>
  <c r="L85" s="1"/>
  <c r="M84"/>
  <c r="I84" s="1"/>
  <c r="J84" s="1"/>
  <c r="L84" s="1"/>
  <c r="M83"/>
  <c r="I83" s="1"/>
  <c r="J83" s="1"/>
  <c r="L83" s="1"/>
  <c r="M82"/>
  <c r="I82" s="1"/>
  <c r="J82" s="1"/>
  <c r="L82" s="1"/>
  <c r="M81"/>
  <c r="I81" s="1"/>
  <c r="J81" s="1"/>
  <c r="L81" s="1"/>
  <c r="M80"/>
  <c r="I80" s="1"/>
  <c r="J80" s="1"/>
  <c r="L80" s="1"/>
  <c r="M79"/>
  <c r="I79" s="1"/>
  <c r="J79" s="1"/>
  <c r="L79" s="1"/>
  <c r="M78"/>
  <c r="I78" s="1"/>
  <c r="J78" s="1"/>
  <c r="L78" s="1"/>
  <c r="M77"/>
  <c r="I77" s="1"/>
  <c r="J77" s="1"/>
  <c r="L77" s="1"/>
  <c r="M76"/>
  <c r="I76" s="1"/>
  <c r="J76" s="1"/>
  <c r="L76" s="1"/>
  <c r="M75"/>
  <c r="I75" s="1"/>
  <c r="J75" s="1"/>
  <c r="L75" s="1"/>
  <c r="M74"/>
  <c r="I74" s="1"/>
  <c r="J74" s="1"/>
  <c r="L74" s="1"/>
  <c r="M73"/>
  <c r="I73" s="1"/>
  <c r="J73" s="1"/>
  <c r="L73" s="1"/>
  <c r="M72"/>
  <c r="I72" s="1"/>
  <c r="J72" s="1"/>
  <c r="L72" s="1"/>
  <c r="M71"/>
  <c r="I71" s="1"/>
  <c r="J71" s="1"/>
  <c r="L71" s="1"/>
  <c r="M70"/>
  <c r="I70" s="1"/>
  <c r="J70" s="1"/>
  <c r="L70" s="1"/>
  <c r="M69"/>
  <c r="I69" s="1"/>
  <c r="J69" s="1"/>
  <c r="L69" s="1"/>
  <c r="M68"/>
  <c r="I68" s="1"/>
  <c r="J68" s="1"/>
  <c r="L68" s="1"/>
  <c r="M67"/>
  <c r="I67" s="1"/>
  <c r="J67" s="1"/>
  <c r="L67" s="1"/>
  <c r="M66"/>
  <c r="I66" s="1"/>
  <c r="J66" s="1"/>
  <c r="L66" s="1"/>
  <c r="M65"/>
  <c r="I65" s="1"/>
  <c r="J65" s="1"/>
  <c r="L65" s="1"/>
  <c r="M64"/>
  <c r="I64" s="1"/>
  <c r="J64" s="1"/>
  <c r="L64" s="1"/>
  <c r="M63"/>
  <c r="I63" s="1"/>
  <c r="J63" s="1"/>
  <c r="L63" s="1"/>
  <c r="M62"/>
  <c r="I62" s="1"/>
  <c r="J62" s="1"/>
  <c r="L62" s="1"/>
  <c r="M61"/>
  <c r="I61" s="1"/>
  <c r="J61" s="1"/>
  <c r="L61" s="1"/>
  <c r="M60"/>
  <c r="I60" s="1"/>
  <c r="J60" s="1"/>
  <c r="L60" s="1"/>
  <c r="M59"/>
  <c r="I59" s="1"/>
  <c r="J59" s="1"/>
  <c r="L59" s="1"/>
  <c r="M58"/>
  <c r="I58" s="1"/>
  <c r="J58" s="1"/>
  <c r="L58" s="1"/>
  <c r="M57"/>
  <c r="I57" s="1"/>
  <c r="J57" s="1"/>
  <c r="L57" s="1"/>
  <c r="M56"/>
  <c r="I56" s="1"/>
  <c r="J56" s="1"/>
  <c r="L56" s="1"/>
  <c r="M55"/>
  <c r="I55" s="1"/>
  <c r="J55" s="1"/>
  <c r="L55" s="1"/>
  <c r="M54"/>
  <c r="I54" s="1"/>
  <c r="J54" s="1"/>
  <c r="L54" s="1"/>
  <c r="M53"/>
  <c r="I53" s="1"/>
  <c r="J53" s="1"/>
  <c r="L53" s="1"/>
  <c r="M52"/>
  <c r="I52" s="1"/>
  <c r="J52" s="1"/>
  <c r="L52" s="1"/>
  <c r="M51"/>
  <c r="I51" s="1"/>
  <c r="J51" s="1"/>
  <c r="L51" s="1"/>
  <c r="M50"/>
  <c r="I50" s="1"/>
  <c r="J50" s="1"/>
  <c r="L50" s="1"/>
  <c r="M49"/>
  <c r="I49" s="1"/>
  <c r="J49" s="1"/>
  <c r="L49" s="1"/>
  <c r="M48"/>
  <c r="I48" s="1"/>
  <c r="J48" s="1"/>
  <c r="L48" s="1"/>
  <c r="M47"/>
  <c r="I47" s="1"/>
  <c r="J47" s="1"/>
  <c r="L47" s="1"/>
  <c r="M46"/>
  <c r="I46" s="1"/>
  <c r="J46" s="1"/>
  <c r="L46" s="1"/>
  <c r="M45"/>
  <c r="I45" s="1"/>
  <c r="J45" s="1"/>
  <c r="L45" s="1"/>
  <c r="M44"/>
  <c r="I44" s="1"/>
  <c r="J44" s="1"/>
  <c r="L44" s="1"/>
  <c r="M43"/>
  <c r="I43" s="1"/>
  <c r="J43" s="1"/>
  <c r="L43" s="1"/>
  <c r="M42"/>
  <c r="I42" s="1"/>
  <c r="J42" s="1"/>
  <c r="L42" s="1"/>
  <c r="M41"/>
  <c r="I41" s="1"/>
  <c r="J41" s="1"/>
  <c r="L41" s="1"/>
  <c r="M40"/>
  <c r="I40" s="1"/>
  <c r="J40" s="1"/>
  <c r="L40" s="1"/>
  <c r="M39"/>
  <c r="I39" s="1"/>
  <c r="J39" s="1"/>
  <c r="L39" s="1"/>
  <c r="M38"/>
  <c r="I38" s="1"/>
  <c r="J38" s="1"/>
  <c r="L38" s="1"/>
  <c r="M37"/>
  <c r="I37" s="1"/>
  <c r="J37" s="1"/>
  <c r="L37" s="1"/>
  <c r="M36"/>
  <c r="I36" s="1"/>
  <c r="J36" s="1"/>
  <c r="L36" s="1"/>
  <c r="M35"/>
  <c r="I35" s="1"/>
  <c r="J35" s="1"/>
  <c r="L35" s="1"/>
  <c r="M34"/>
  <c r="I34" s="1"/>
  <c r="J34" s="1"/>
  <c r="L34" s="1"/>
  <c r="M33"/>
  <c r="I33" s="1"/>
  <c r="J33" s="1"/>
  <c r="L33" s="1"/>
  <c r="M32"/>
  <c r="I32" s="1"/>
  <c r="J32" s="1"/>
  <c r="L32" s="1"/>
  <c r="M31"/>
  <c r="I31" s="1"/>
  <c r="J31" s="1"/>
  <c r="L31" s="1"/>
  <c r="M30"/>
  <c r="I30" s="1"/>
  <c r="J30" s="1"/>
  <c r="L30" s="1"/>
  <c r="M29"/>
  <c r="I29" s="1"/>
  <c r="J29" s="1"/>
  <c r="L29" s="1"/>
  <c r="M28"/>
  <c r="I28" s="1"/>
  <c r="J28" s="1"/>
  <c r="L28" s="1"/>
  <c r="M27"/>
  <c r="I27" s="1"/>
  <c r="J27" s="1"/>
  <c r="L27" s="1"/>
  <c r="M26"/>
  <c r="I26" s="1"/>
  <c r="J26" s="1"/>
  <c r="L26" s="1"/>
  <c r="M25"/>
  <c r="I25" s="1"/>
  <c r="J25" s="1"/>
  <c r="L25" s="1"/>
  <c r="M24"/>
  <c r="I24" s="1"/>
  <c r="J24" s="1"/>
  <c r="L24" s="1"/>
  <c r="M23"/>
  <c r="I23" s="1"/>
  <c r="J23" s="1"/>
  <c r="L23" s="1"/>
  <c r="M22"/>
  <c r="I22" s="1"/>
  <c r="J22" s="1"/>
  <c r="L22" s="1"/>
  <c r="M21"/>
  <c r="I21" s="1"/>
  <c r="J21" s="1"/>
  <c r="L21" s="1"/>
  <c r="M20"/>
  <c r="I20" s="1"/>
  <c r="J20" s="1"/>
  <c r="L20" s="1"/>
  <c r="M19"/>
  <c r="I19" s="1"/>
  <c r="J19" s="1"/>
  <c r="L19" s="1"/>
  <c r="M18"/>
  <c r="I18" s="1"/>
  <c r="J18" s="1"/>
  <c r="L18" s="1"/>
  <c r="M17"/>
  <c r="I17" s="1"/>
  <c r="J17" s="1"/>
  <c r="L17" s="1"/>
  <c r="M16"/>
  <c r="I16" s="1"/>
  <c r="J16" s="1"/>
  <c r="L16" s="1"/>
  <c r="M15"/>
  <c r="I15" s="1"/>
  <c r="J15" s="1"/>
  <c r="L15" s="1"/>
  <c r="M14"/>
  <c r="I14" s="1"/>
  <c r="J14" s="1"/>
  <c r="L14" s="1"/>
  <c r="M13"/>
  <c r="I13" s="1"/>
  <c r="J13" s="1"/>
  <c r="L13" s="1"/>
  <c r="M12"/>
  <c r="I12" s="1"/>
  <c r="J12" s="1"/>
  <c r="L12" s="1"/>
  <c r="M11"/>
  <c r="I11" s="1"/>
  <c r="J11" s="1"/>
  <c r="L11" s="1"/>
  <c r="M10"/>
  <c r="I10" s="1"/>
  <c r="J10" s="1"/>
  <c r="L10" s="1"/>
  <c r="M9"/>
  <c r="I9" s="1"/>
  <c r="J9" s="1"/>
  <c r="L9" s="1"/>
  <c r="M8"/>
  <c r="I8" s="1"/>
  <c r="J8" s="1"/>
  <c r="L8" s="1"/>
  <c r="M7"/>
  <c r="I7" s="1"/>
  <c r="J7" s="1"/>
  <c r="L7" s="1"/>
  <c r="M6"/>
  <c r="I6" s="1"/>
  <c r="J6" s="1"/>
  <c r="L6" s="1"/>
  <c r="M5"/>
  <c r="I5" s="1"/>
  <c r="J5" s="1"/>
  <c r="L5" s="1"/>
  <c r="M4"/>
  <c r="I4" s="1"/>
  <c r="J4" s="1"/>
  <c r="L4" s="1"/>
  <c r="M3"/>
  <c r="I3" s="1"/>
  <c r="J3" s="1"/>
  <c r="L3" s="1"/>
  <c r="M2"/>
  <c r="I2" s="1"/>
  <c r="J2" s="1"/>
  <c r="L2" s="1"/>
  <c r="P4"/>
  <c r="P10"/>
  <c r="P9"/>
  <c r="P8"/>
  <c r="P7"/>
  <c r="P6"/>
  <c r="P5"/>
  <c r="S1"/>
  <c r="R1"/>
  <c r="Q1"/>
  <c r="P1"/>
  <c r="O1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</calcChain>
</file>

<file path=xl/sharedStrings.xml><?xml version="1.0" encoding="utf-8"?>
<sst xmlns="http://schemas.openxmlformats.org/spreadsheetml/2006/main" count="19" uniqueCount="17">
  <si>
    <t>HZ</t>
  </si>
  <si>
    <t>S</t>
  </si>
  <si>
    <t>RI</t>
  </si>
  <si>
    <t>R</t>
  </si>
  <si>
    <t>MHz</t>
  </si>
  <si>
    <t>dB</t>
  </si>
  <si>
    <t>lin</t>
  </si>
  <si>
    <t>x</t>
  </si>
  <si>
    <t>y</t>
  </si>
  <si>
    <t>k</t>
  </si>
  <si>
    <t>MHz střed</t>
  </si>
  <si>
    <t>faze rad</t>
  </si>
  <si>
    <t>vln delek</t>
  </si>
  <si>
    <t>vln delka</t>
  </si>
  <si>
    <t>dělka m</t>
  </si>
  <si>
    <t>jako 39-40 vln</t>
  </si>
  <si>
    <t>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</si>
</sst>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k21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List1!$E$1</c:f>
              <c:strCache>
                <c:ptCount val="1"/>
                <c:pt idx="0">
                  <c:v>x</c:v>
                </c:pt>
              </c:strCache>
            </c:strRef>
          </c:tx>
          <c:xVal>
            <c:numRef>
              <c:f>List1!$B$2:$B$102</c:f>
              <c:numCache>
                <c:formatCode>General</c:formatCode>
                <c:ptCount val="101"/>
                <c:pt idx="0">
                  <c:v>430</c:v>
                </c:pt>
                <c:pt idx="1">
                  <c:v>431</c:v>
                </c:pt>
                <c:pt idx="2">
                  <c:v>432</c:v>
                </c:pt>
                <c:pt idx="3">
                  <c:v>433</c:v>
                </c:pt>
                <c:pt idx="4">
                  <c:v>434</c:v>
                </c:pt>
                <c:pt idx="5">
                  <c:v>435</c:v>
                </c:pt>
                <c:pt idx="6">
                  <c:v>436</c:v>
                </c:pt>
                <c:pt idx="7">
                  <c:v>437</c:v>
                </c:pt>
                <c:pt idx="8">
                  <c:v>438</c:v>
                </c:pt>
                <c:pt idx="9">
                  <c:v>439</c:v>
                </c:pt>
                <c:pt idx="10">
                  <c:v>440</c:v>
                </c:pt>
                <c:pt idx="11">
                  <c:v>441</c:v>
                </c:pt>
                <c:pt idx="12">
                  <c:v>442</c:v>
                </c:pt>
                <c:pt idx="13">
                  <c:v>443</c:v>
                </c:pt>
                <c:pt idx="14">
                  <c:v>444</c:v>
                </c:pt>
                <c:pt idx="15">
                  <c:v>445</c:v>
                </c:pt>
                <c:pt idx="16">
                  <c:v>446</c:v>
                </c:pt>
                <c:pt idx="17">
                  <c:v>447</c:v>
                </c:pt>
                <c:pt idx="18">
                  <c:v>448</c:v>
                </c:pt>
                <c:pt idx="19">
                  <c:v>449</c:v>
                </c:pt>
                <c:pt idx="20">
                  <c:v>450</c:v>
                </c:pt>
                <c:pt idx="21">
                  <c:v>451</c:v>
                </c:pt>
                <c:pt idx="22">
                  <c:v>452</c:v>
                </c:pt>
                <c:pt idx="23">
                  <c:v>453</c:v>
                </c:pt>
                <c:pt idx="24">
                  <c:v>454</c:v>
                </c:pt>
                <c:pt idx="25">
                  <c:v>455</c:v>
                </c:pt>
                <c:pt idx="26">
                  <c:v>456</c:v>
                </c:pt>
                <c:pt idx="27">
                  <c:v>457</c:v>
                </c:pt>
                <c:pt idx="28">
                  <c:v>458</c:v>
                </c:pt>
                <c:pt idx="29">
                  <c:v>459</c:v>
                </c:pt>
                <c:pt idx="30">
                  <c:v>460</c:v>
                </c:pt>
                <c:pt idx="31">
                  <c:v>461</c:v>
                </c:pt>
                <c:pt idx="32">
                  <c:v>462</c:v>
                </c:pt>
                <c:pt idx="33">
                  <c:v>463</c:v>
                </c:pt>
                <c:pt idx="34">
                  <c:v>464</c:v>
                </c:pt>
                <c:pt idx="35">
                  <c:v>465</c:v>
                </c:pt>
                <c:pt idx="36">
                  <c:v>466</c:v>
                </c:pt>
                <c:pt idx="37">
                  <c:v>467</c:v>
                </c:pt>
                <c:pt idx="38">
                  <c:v>468</c:v>
                </c:pt>
                <c:pt idx="39">
                  <c:v>469</c:v>
                </c:pt>
                <c:pt idx="40">
                  <c:v>470</c:v>
                </c:pt>
                <c:pt idx="41">
                  <c:v>471</c:v>
                </c:pt>
                <c:pt idx="42">
                  <c:v>472</c:v>
                </c:pt>
                <c:pt idx="43">
                  <c:v>473</c:v>
                </c:pt>
                <c:pt idx="44">
                  <c:v>474</c:v>
                </c:pt>
                <c:pt idx="45">
                  <c:v>475</c:v>
                </c:pt>
                <c:pt idx="46">
                  <c:v>476</c:v>
                </c:pt>
                <c:pt idx="47">
                  <c:v>477</c:v>
                </c:pt>
                <c:pt idx="48">
                  <c:v>478</c:v>
                </c:pt>
                <c:pt idx="49">
                  <c:v>479</c:v>
                </c:pt>
                <c:pt idx="50">
                  <c:v>480</c:v>
                </c:pt>
                <c:pt idx="51">
                  <c:v>481</c:v>
                </c:pt>
                <c:pt idx="52">
                  <c:v>482</c:v>
                </c:pt>
                <c:pt idx="53">
                  <c:v>483</c:v>
                </c:pt>
                <c:pt idx="54">
                  <c:v>484</c:v>
                </c:pt>
                <c:pt idx="55">
                  <c:v>485</c:v>
                </c:pt>
                <c:pt idx="56">
                  <c:v>486</c:v>
                </c:pt>
                <c:pt idx="57">
                  <c:v>487</c:v>
                </c:pt>
                <c:pt idx="58">
                  <c:v>488</c:v>
                </c:pt>
                <c:pt idx="59">
                  <c:v>489</c:v>
                </c:pt>
                <c:pt idx="60">
                  <c:v>490</c:v>
                </c:pt>
                <c:pt idx="61">
                  <c:v>491</c:v>
                </c:pt>
                <c:pt idx="62">
                  <c:v>492</c:v>
                </c:pt>
                <c:pt idx="63">
                  <c:v>493</c:v>
                </c:pt>
                <c:pt idx="64">
                  <c:v>494</c:v>
                </c:pt>
                <c:pt idx="65">
                  <c:v>495</c:v>
                </c:pt>
                <c:pt idx="66">
                  <c:v>496</c:v>
                </c:pt>
                <c:pt idx="67">
                  <c:v>497</c:v>
                </c:pt>
                <c:pt idx="68">
                  <c:v>498</c:v>
                </c:pt>
                <c:pt idx="69">
                  <c:v>499</c:v>
                </c:pt>
                <c:pt idx="70">
                  <c:v>500</c:v>
                </c:pt>
                <c:pt idx="71">
                  <c:v>501</c:v>
                </c:pt>
                <c:pt idx="72">
                  <c:v>502</c:v>
                </c:pt>
                <c:pt idx="73">
                  <c:v>503</c:v>
                </c:pt>
                <c:pt idx="74">
                  <c:v>504</c:v>
                </c:pt>
                <c:pt idx="75">
                  <c:v>505</c:v>
                </c:pt>
                <c:pt idx="76">
                  <c:v>506</c:v>
                </c:pt>
                <c:pt idx="77">
                  <c:v>507</c:v>
                </c:pt>
                <c:pt idx="78">
                  <c:v>508</c:v>
                </c:pt>
                <c:pt idx="79">
                  <c:v>509</c:v>
                </c:pt>
                <c:pt idx="80">
                  <c:v>510</c:v>
                </c:pt>
                <c:pt idx="81">
                  <c:v>511</c:v>
                </c:pt>
                <c:pt idx="82">
                  <c:v>512</c:v>
                </c:pt>
                <c:pt idx="83">
                  <c:v>513</c:v>
                </c:pt>
                <c:pt idx="84">
                  <c:v>514</c:v>
                </c:pt>
                <c:pt idx="85">
                  <c:v>515</c:v>
                </c:pt>
                <c:pt idx="86">
                  <c:v>516</c:v>
                </c:pt>
                <c:pt idx="87">
                  <c:v>517</c:v>
                </c:pt>
                <c:pt idx="88">
                  <c:v>518</c:v>
                </c:pt>
                <c:pt idx="89">
                  <c:v>519</c:v>
                </c:pt>
                <c:pt idx="90">
                  <c:v>520</c:v>
                </c:pt>
                <c:pt idx="91">
                  <c:v>521</c:v>
                </c:pt>
                <c:pt idx="92">
                  <c:v>522</c:v>
                </c:pt>
                <c:pt idx="93">
                  <c:v>523</c:v>
                </c:pt>
                <c:pt idx="94">
                  <c:v>524</c:v>
                </c:pt>
                <c:pt idx="95">
                  <c:v>525</c:v>
                </c:pt>
                <c:pt idx="96">
                  <c:v>526</c:v>
                </c:pt>
                <c:pt idx="97">
                  <c:v>527</c:v>
                </c:pt>
                <c:pt idx="98">
                  <c:v>528</c:v>
                </c:pt>
                <c:pt idx="99">
                  <c:v>529</c:v>
                </c:pt>
                <c:pt idx="100">
                  <c:v>530</c:v>
                </c:pt>
              </c:numCache>
            </c:numRef>
          </c:xVal>
          <c:yVal>
            <c:numRef>
              <c:f>List1!$E$2:$E$102</c:f>
              <c:numCache>
                <c:formatCode>General</c:formatCode>
                <c:ptCount val="101"/>
                <c:pt idx="0">
                  <c:v>-6.5300000000000004E-4</c:v>
                </c:pt>
                <c:pt idx="1">
                  <c:v>-5.8299999999999997E-4</c:v>
                </c:pt>
                <c:pt idx="2">
                  <c:v>-7.18E-4</c:v>
                </c:pt>
                <c:pt idx="3">
                  <c:v>-1.1249999999999999E-3</c:v>
                </c:pt>
                <c:pt idx="4">
                  <c:v>-1.243E-3</c:v>
                </c:pt>
                <c:pt idx="5">
                  <c:v>-1.343E-3</c:v>
                </c:pt>
                <c:pt idx="6">
                  <c:v>-1.3680000000000001E-3</c:v>
                </c:pt>
                <c:pt idx="7">
                  <c:v>-1.897E-3</c:v>
                </c:pt>
                <c:pt idx="8">
                  <c:v>-2.4199999999999998E-3</c:v>
                </c:pt>
                <c:pt idx="9">
                  <c:v>-2.4160000000000002E-3</c:v>
                </c:pt>
                <c:pt idx="10">
                  <c:v>-1.8810000000000001E-3</c:v>
                </c:pt>
                <c:pt idx="11">
                  <c:v>-1.6299999999999999E-3</c:v>
                </c:pt>
                <c:pt idx="12">
                  <c:v>-1.531E-3</c:v>
                </c:pt>
                <c:pt idx="13">
                  <c:v>-1.183E-3</c:v>
                </c:pt>
                <c:pt idx="14">
                  <c:v>-1.248E-3</c:v>
                </c:pt>
                <c:pt idx="15">
                  <c:v>-8.0500000000000005E-4</c:v>
                </c:pt>
                <c:pt idx="16">
                  <c:v>5.5900000000000004E-4</c:v>
                </c:pt>
                <c:pt idx="17">
                  <c:v>2.777E-3</c:v>
                </c:pt>
                <c:pt idx="18">
                  <c:v>5.7999999999999996E-3</c:v>
                </c:pt>
                <c:pt idx="19">
                  <c:v>9.136E-3</c:v>
                </c:pt>
                <c:pt idx="20">
                  <c:v>1.2049000000000001E-2</c:v>
                </c:pt>
                <c:pt idx="21">
                  <c:v>1.4127000000000001E-2</c:v>
                </c:pt>
                <c:pt idx="22">
                  <c:v>1.4827999999999999E-2</c:v>
                </c:pt>
                <c:pt idx="23">
                  <c:v>1.3719E-2</c:v>
                </c:pt>
                <c:pt idx="24">
                  <c:v>9.9590000000000008E-3</c:v>
                </c:pt>
                <c:pt idx="25">
                  <c:v>2.5999999999999999E-3</c:v>
                </c:pt>
                <c:pt idx="26">
                  <c:v>-9.979E-3</c:v>
                </c:pt>
                <c:pt idx="27">
                  <c:v>-2.9343000000000001E-2</c:v>
                </c:pt>
                <c:pt idx="28">
                  <c:v>-5.5282999999999999E-2</c:v>
                </c:pt>
                <c:pt idx="29">
                  <c:v>-8.7807999999999997E-2</c:v>
                </c:pt>
                <c:pt idx="30">
                  <c:v>-0.12280099999999999</c:v>
                </c:pt>
                <c:pt idx="31">
                  <c:v>-0.15376100000000001</c:v>
                </c:pt>
                <c:pt idx="32">
                  <c:v>-0.16821800000000001</c:v>
                </c:pt>
                <c:pt idx="33">
                  <c:v>-0.14841699999999999</c:v>
                </c:pt>
                <c:pt idx="34">
                  <c:v>-7.0037000000000002E-2</c:v>
                </c:pt>
                <c:pt idx="35">
                  <c:v>8.0471000000000001E-2</c:v>
                </c:pt>
                <c:pt idx="36">
                  <c:v>0.30080499999999999</c:v>
                </c:pt>
                <c:pt idx="37">
                  <c:v>0.54416900000000001</c:v>
                </c:pt>
                <c:pt idx="38">
                  <c:v>0.72148999999999996</c:v>
                </c:pt>
                <c:pt idx="39">
                  <c:v>0.72560899999999995</c:v>
                </c:pt>
                <c:pt idx="40">
                  <c:v>0.48419800000000002</c:v>
                </c:pt>
                <c:pt idx="41">
                  <c:v>2.2959E-2</c:v>
                </c:pt>
                <c:pt idx="42">
                  <c:v>-0.526837</c:v>
                </c:pt>
                <c:pt idx="43">
                  <c:v>-0.99002599999999996</c:v>
                </c:pt>
                <c:pt idx="44">
                  <c:v>-1.2159690000000001</c:v>
                </c:pt>
                <c:pt idx="45">
                  <c:v>-1.131578</c:v>
                </c:pt>
                <c:pt idx="46">
                  <c:v>-0.776586</c:v>
                </c:pt>
                <c:pt idx="47">
                  <c:v>-0.23428399999999999</c:v>
                </c:pt>
                <c:pt idx="48">
                  <c:v>0.343997</c:v>
                </c:pt>
                <c:pt idx="49">
                  <c:v>0.81455900000000003</c:v>
                </c:pt>
                <c:pt idx="50">
                  <c:v>1.05731</c:v>
                </c:pt>
                <c:pt idx="51">
                  <c:v>1.0306139999999999</c:v>
                </c:pt>
                <c:pt idx="52">
                  <c:v>0.78409499999999999</c:v>
                </c:pt>
                <c:pt idx="53">
                  <c:v>0.41055599999999998</c:v>
                </c:pt>
                <c:pt idx="54">
                  <c:v>3.0235999999999999E-2</c:v>
                </c:pt>
                <c:pt idx="55">
                  <c:v>-0.26491599999999998</c:v>
                </c:pt>
                <c:pt idx="56">
                  <c:v>-0.43239899999999998</c:v>
                </c:pt>
                <c:pt idx="57">
                  <c:v>-0.47444199999999997</c:v>
                </c:pt>
                <c:pt idx="58">
                  <c:v>-0.42536200000000002</c:v>
                </c:pt>
                <c:pt idx="59">
                  <c:v>-0.324631</c:v>
                </c:pt>
                <c:pt idx="60">
                  <c:v>-0.210009</c:v>
                </c:pt>
                <c:pt idx="61">
                  <c:v>-0.10668800000000001</c:v>
                </c:pt>
                <c:pt idx="62">
                  <c:v>-2.419E-2</c:v>
                </c:pt>
                <c:pt idx="63">
                  <c:v>3.3159000000000001E-2</c:v>
                </c:pt>
                <c:pt idx="64">
                  <c:v>6.7630999999999997E-2</c:v>
                </c:pt>
                <c:pt idx="65">
                  <c:v>8.3657999999999996E-2</c:v>
                </c:pt>
                <c:pt idx="66">
                  <c:v>8.8044999999999998E-2</c:v>
                </c:pt>
                <c:pt idx="67">
                  <c:v>8.3776000000000003E-2</c:v>
                </c:pt>
                <c:pt idx="68">
                  <c:v>7.3918999999999999E-2</c:v>
                </c:pt>
                <c:pt idx="69">
                  <c:v>6.1072000000000001E-2</c:v>
                </c:pt>
                <c:pt idx="70">
                  <c:v>4.7744000000000002E-2</c:v>
                </c:pt>
                <c:pt idx="71">
                  <c:v>3.4558999999999999E-2</c:v>
                </c:pt>
                <c:pt idx="72">
                  <c:v>2.2723E-2</c:v>
                </c:pt>
                <c:pt idx="73">
                  <c:v>1.2577E-2</c:v>
                </c:pt>
                <c:pt idx="74">
                  <c:v>4.3540000000000002E-3</c:v>
                </c:pt>
                <c:pt idx="75">
                  <c:v>-2.222E-3</c:v>
                </c:pt>
                <c:pt idx="76">
                  <c:v>-6.9870000000000002E-3</c:v>
                </c:pt>
                <c:pt idx="77">
                  <c:v>-1.0234E-2</c:v>
                </c:pt>
                <c:pt idx="78">
                  <c:v>-1.2319999999999999E-2</c:v>
                </c:pt>
                <c:pt idx="79">
                  <c:v>-1.3193E-2</c:v>
                </c:pt>
                <c:pt idx="80">
                  <c:v>-1.3495999999999999E-2</c:v>
                </c:pt>
                <c:pt idx="81">
                  <c:v>-1.2997E-2</c:v>
                </c:pt>
                <c:pt idx="82">
                  <c:v>-1.1984E-2</c:v>
                </c:pt>
                <c:pt idx="83">
                  <c:v>-1.0618000000000001E-2</c:v>
                </c:pt>
                <c:pt idx="84">
                  <c:v>-9.2359999999999994E-3</c:v>
                </c:pt>
                <c:pt idx="85">
                  <c:v>-8.0510000000000009E-3</c:v>
                </c:pt>
                <c:pt idx="86">
                  <c:v>-6.156E-3</c:v>
                </c:pt>
                <c:pt idx="87">
                  <c:v>-3.8089999999999999E-3</c:v>
                </c:pt>
                <c:pt idx="88">
                  <c:v>-1.704E-3</c:v>
                </c:pt>
                <c:pt idx="89">
                  <c:v>-2.92E-4</c:v>
                </c:pt>
                <c:pt idx="90">
                  <c:v>3.0400000000000002E-4</c:v>
                </c:pt>
                <c:pt idx="91">
                  <c:v>1.4300000000000001E-4</c:v>
                </c:pt>
                <c:pt idx="92">
                  <c:v>-2.8200000000000002E-4</c:v>
                </c:pt>
                <c:pt idx="93">
                  <c:v>-3.3199999999999999E-4</c:v>
                </c:pt>
                <c:pt idx="94">
                  <c:v>-2.04E-4</c:v>
                </c:pt>
                <c:pt idx="95">
                  <c:v>7.8100000000000001E-4</c:v>
                </c:pt>
                <c:pt idx="96">
                  <c:v>1.786E-3</c:v>
                </c:pt>
                <c:pt idx="97">
                  <c:v>2.6819999999999999E-3</c:v>
                </c:pt>
                <c:pt idx="98">
                  <c:v>3.1900000000000001E-3</c:v>
                </c:pt>
                <c:pt idx="99">
                  <c:v>3.2079999999999999E-3</c:v>
                </c:pt>
                <c:pt idx="100">
                  <c:v>3.0270000000000002E-3</c:v>
                </c:pt>
              </c:numCache>
            </c:numRef>
          </c:yVal>
        </c:ser>
        <c:ser>
          <c:idx val="1"/>
          <c:order val="1"/>
          <c:tx>
            <c:strRef>
              <c:f>List1!$F$1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List1!$B$2:$B$102</c:f>
              <c:numCache>
                <c:formatCode>General</c:formatCode>
                <c:ptCount val="101"/>
                <c:pt idx="0">
                  <c:v>430</c:v>
                </c:pt>
                <c:pt idx="1">
                  <c:v>431</c:v>
                </c:pt>
                <c:pt idx="2">
                  <c:v>432</c:v>
                </c:pt>
                <c:pt idx="3">
                  <c:v>433</c:v>
                </c:pt>
                <c:pt idx="4">
                  <c:v>434</c:v>
                </c:pt>
                <c:pt idx="5">
                  <c:v>435</c:v>
                </c:pt>
                <c:pt idx="6">
                  <c:v>436</c:v>
                </c:pt>
                <c:pt idx="7">
                  <c:v>437</c:v>
                </c:pt>
                <c:pt idx="8">
                  <c:v>438</c:v>
                </c:pt>
                <c:pt idx="9">
                  <c:v>439</c:v>
                </c:pt>
                <c:pt idx="10">
                  <c:v>440</c:v>
                </c:pt>
                <c:pt idx="11">
                  <c:v>441</c:v>
                </c:pt>
                <c:pt idx="12">
                  <c:v>442</c:v>
                </c:pt>
                <c:pt idx="13">
                  <c:v>443</c:v>
                </c:pt>
                <c:pt idx="14">
                  <c:v>444</c:v>
                </c:pt>
                <c:pt idx="15">
                  <c:v>445</c:v>
                </c:pt>
                <c:pt idx="16">
                  <c:v>446</c:v>
                </c:pt>
                <c:pt idx="17">
                  <c:v>447</c:v>
                </c:pt>
                <c:pt idx="18">
                  <c:v>448</c:v>
                </c:pt>
                <c:pt idx="19">
                  <c:v>449</c:v>
                </c:pt>
                <c:pt idx="20">
                  <c:v>450</c:v>
                </c:pt>
                <c:pt idx="21">
                  <c:v>451</c:v>
                </c:pt>
                <c:pt idx="22">
                  <c:v>452</c:v>
                </c:pt>
                <c:pt idx="23">
                  <c:v>453</c:v>
                </c:pt>
                <c:pt idx="24">
                  <c:v>454</c:v>
                </c:pt>
                <c:pt idx="25">
                  <c:v>455</c:v>
                </c:pt>
                <c:pt idx="26">
                  <c:v>456</c:v>
                </c:pt>
                <c:pt idx="27">
                  <c:v>457</c:v>
                </c:pt>
                <c:pt idx="28">
                  <c:v>458</c:v>
                </c:pt>
                <c:pt idx="29">
                  <c:v>459</c:v>
                </c:pt>
                <c:pt idx="30">
                  <c:v>460</c:v>
                </c:pt>
                <c:pt idx="31">
                  <c:v>461</c:v>
                </c:pt>
                <c:pt idx="32">
                  <c:v>462</c:v>
                </c:pt>
                <c:pt idx="33">
                  <c:v>463</c:v>
                </c:pt>
                <c:pt idx="34">
                  <c:v>464</c:v>
                </c:pt>
                <c:pt idx="35">
                  <c:v>465</c:v>
                </c:pt>
                <c:pt idx="36">
                  <c:v>466</c:v>
                </c:pt>
                <c:pt idx="37">
                  <c:v>467</c:v>
                </c:pt>
                <c:pt idx="38">
                  <c:v>468</c:v>
                </c:pt>
                <c:pt idx="39">
                  <c:v>469</c:v>
                </c:pt>
                <c:pt idx="40">
                  <c:v>470</c:v>
                </c:pt>
                <c:pt idx="41">
                  <c:v>471</c:v>
                </c:pt>
                <c:pt idx="42">
                  <c:v>472</c:v>
                </c:pt>
                <c:pt idx="43">
                  <c:v>473</c:v>
                </c:pt>
                <c:pt idx="44">
                  <c:v>474</c:v>
                </c:pt>
                <c:pt idx="45">
                  <c:v>475</c:v>
                </c:pt>
                <c:pt idx="46">
                  <c:v>476</c:v>
                </c:pt>
                <c:pt idx="47">
                  <c:v>477</c:v>
                </c:pt>
                <c:pt idx="48">
                  <c:v>478</c:v>
                </c:pt>
                <c:pt idx="49">
                  <c:v>479</c:v>
                </c:pt>
                <c:pt idx="50">
                  <c:v>480</c:v>
                </c:pt>
                <c:pt idx="51">
                  <c:v>481</c:v>
                </c:pt>
                <c:pt idx="52">
                  <c:v>482</c:v>
                </c:pt>
                <c:pt idx="53">
                  <c:v>483</c:v>
                </c:pt>
                <c:pt idx="54">
                  <c:v>484</c:v>
                </c:pt>
                <c:pt idx="55">
                  <c:v>485</c:v>
                </c:pt>
                <c:pt idx="56">
                  <c:v>486</c:v>
                </c:pt>
                <c:pt idx="57">
                  <c:v>487</c:v>
                </c:pt>
                <c:pt idx="58">
                  <c:v>488</c:v>
                </c:pt>
                <c:pt idx="59">
                  <c:v>489</c:v>
                </c:pt>
                <c:pt idx="60">
                  <c:v>490</c:v>
                </c:pt>
                <c:pt idx="61">
                  <c:v>491</c:v>
                </c:pt>
                <c:pt idx="62">
                  <c:v>492</c:v>
                </c:pt>
                <c:pt idx="63">
                  <c:v>493</c:v>
                </c:pt>
                <c:pt idx="64">
                  <c:v>494</c:v>
                </c:pt>
                <c:pt idx="65">
                  <c:v>495</c:v>
                </c:pt>
                <c:pt idx="66">
                  <c:v>496</c:v>
                </c:pt>
                <c:pt idx="67">
                  <c:v>497</c:v>
                </c:pt>
                <c:pt idx="68">
                  <c:v>498</c:v>
                </c:pt>
                <c:pt idx="69">
                  <c:v>499</c:v>
                </c:pt>
                <c:pt idx="70">
                  <c:v>500</c:v>
                </c:pt>
                <c:pt idx="71">
                  <c:v>501</c:v>
                </c:pt>
                <c:pt idx="72">
                  <c:v>502</c:v>
                </c:pt>
                <c:pt idx="73">
                  <c:v>503</c:v>
                </c:pt>
                <c:pt idx="74">
                  <c:v>504</c:v>
                </c:pt>
                <c:pt idx="75">
                  <c:v>505</c:v>
                </c:pt>
                <c:pt idx="76">
                  <c:v>506</c:v>
                </c:pt>
                <c:pt idx="77">
                  <c:v>507</c:v>
                </c:pt>
                <c:pt idx="78">
                  <c:v>508</c:v>
                </c:pt>
                <c:pt idx="79">
                  <c:v>509</c:v>
                </c:pt>
                <c:pt idx="80">
                  <c:v>510</c:v>
                </c:pt>
                <c:pt idx="81">
                  <c:v>511</c:v>
                </c:pt>
                <c:pt idx="82">
                  <c:v>512</c:v>
                </c:pt>
                <c:pt idx="83">
                  <c:v>513</c:v>
                </c:pt>
                <c:pt idx="84">
                  <c:v>514</c:v>
                </c:pt>
                <c:pt idx="85">
                  <c:v>515</c:v>
                </c:pt>
                <c:pt idx="86">
                  <c:v>516</c:v>
                </c:pt>
                <c:pt idx="87">
                  <c:v>517</c:v>
                </c:pt>
                <c:pt idx="88">
                  <c:v>518</c:v>
                </c:pt>
                <c:pt idx="89">
                  <c:v>519</c:v>
                </c:pt>
                <c:pt idx="90">
                  <c:v>520</c:v>
                </c:pt>
                <c:pt idx="91">
                  <c:v>521</c:v>
                </c:pt>
                <c:pt idx="92">
                  <c:v>522</c:v>
                </c:pt>
                <c:pt idx="93">
                  <c:v>523</c:v>
                </c:pt>
                <c:pt idx="94">
                  <c:v>524</c:v>
                </c:pt>
                <c:pt idx="95">
                  <c:v>525</c:v>
                </c:pt>
                <c:pt idx="96">
                  <c:v>526</c:v>
                </c:pt>
                <c:pt idx="97">
                  <c:v>527</c:v>
                </c:pt>
                <c:pt idx="98">
                  <c:v>528</c:v>
                </c:pt>
                <c:pt idx="99">
                  <c:v>529</c:v>
                </c:pt>
                <c:pt idx="100">
                  <c:v>530</c:v>
                </c:pt>
              </c:numCache>
            </c:numRef>
          </c:xVal>
          <c:yVal>
            <c:numRef>
              <c:f>List1!$F$2:$F$102</c:f>
              <c:numCache>
                <c:formatCode>General</c:formatCode>
                <c:ptCount val="101"/>
                <c:pt idx="0">
                  <c:v>1.9419999999999999E-3</c:v>
                </c:pt>
                <c:pt idx="1">
                  <c:v>1.3979999999999999E-3</c:v>
                </c:pt>
                <c:pt idx="2">
                  <c:v>9.9599999999999992E-4</c:v>
                </c:pt>
                <c:pt idx="3">
                  <c:v>8.0900000000000004E-4</c:v>
                </c:pt>
                <c:pt idx="4">
                  <c:v>7.6000000000000004E-4</c:v>
                </c:pt>
                <c:pt idx="5">
                  <c:v>4.6900000000000002E-4</c:v>
                </c:pt>
                <c:pt idx="6">
                  <c:v>4.9100000000000001E-4</c:v>
                </c:pt>
                <c:pt idx="7">
                  <c:v>5.8E-4</c:v>
                </c:pt>
                <c:pt idx="8">
                  <c:v>1.1199999999999999E-3</c:v>
                </c:pt>
                <c:pt idx="9">
                  <c:v>1.3569999999999999E-3</c:v>
                </c:pt>
                <c:pt idx="10">
                  <c:v>1.7589999999999999E-3</c:v>
                </c:pt>
                <c:pt idx="11">
                  <c:v>2.0609999999999999E-3</c:v>
                </c:pt>
                <c:pt idx="12">
                  <c:v>2.5370000000000002E-3</c:v>
                </c:pt>
                <c:pt idx="13">
                  <c:v>2.784E-3</c:v>
                </c:pt>
                <c:pt idx="14">
                  <c:v>3.2179999999999999E-3</c:v>
                </c:pt>
                <c:pt idx="15">
                  <c:v>3.7829999999999999E-3</c:v>
                </c:pt>
                <c:pt idx="16">
                  <c:v>4.6439999999999997E-3</c:v>
                </c:pt>
                <c:pt idx="17">
                  <c:v>5.1479999999999998E-3</c:v>
                </c:pt>
                <c:pt idx="18">
                  <c:v>4.5950000000000001E-3</c:v>
                </c:pt>
                <c:pt idx="19">
                  <c:v>2.9369999999999999E-3</c:v>
                </c:pt>
                <c:pt idx="20" formatCode="0.00E+00">
                  <c:v>-6.2000000000000003E-5</c:v>
                </c:pt>
                <c:pt idx="21">
                  <c:v>-4.7419999999999997E-3</c:v>
                </c:pt>
                <c:pt idx="22">
                  <c:v>-1.0636E-2</c:v>
                </c:pt>
                <c:pt idx="23">
                  <c:v>-1.8359E-2</c:v>
                </c:pt>
                <c:pt idx="24">
                  <c:v>-2.7241999999999999E-2</c:v>
                </c:pt>
                <c:pt idx="25">
                  <c:v>-3.6731E-2</c:v>
                </c:pt>
                <c:pt idx="26">
                  <c:v>-4.6066999999999997E-2</c:v>
                </c:pt>
                <c:pt idx="27">
                  <c:v>-5.2511000000000002E-2</c:v>
                </c:pt>
                <c:pt idx="28">
                  <c:v>-5.2496000000000001E-2</c:v>
                </c:pt>
                <c:pt idx="29">
                  <c:v>-4.1959000000000003E-2</c:v>
                </c:pt>
                <c:pt idx="30">
                  <c:v>-1.4786000000000001E-2</c:v>
                </c:pt>
                <c:pt idx="31">
                  <c:v>3.3917999999999997E-2</c:v>
                </c:pt>
                <c:pt idx="32">
                  <c:v>0.10872900000000001</c:v>
                </c:pt>
                <c:pt idx="33">
                  <c:v>0.20616100000000001</c:v>
                </c:pt>
                <c:pt idx="34">
                  <c:v>0.31209199999999998</c:v>
                </c:pt>
                <c:pt idx="35">
                  <c:v>0.39233600000000002</c:v>
                </c:pt>
                <c:pt idx="36">
                  <c:v>0.395339</c:v>
                </c:pt>
                <c:pt idx="37">
                  <c:v>0.26553300000000002</c:v>
                </c:pt>
                <c:pt idx="38">
                  <c:v>-2.1194999999999999E-2</c:v>
                </c:pt>
                <c:pt idx="39">
                  <c:v>-0.42195500000000002</c:v>
                </c:pt>
                <c:pt idx="40">
                  <c:v>-0.81450199999999995</c:v>
                </c:pt>
                <c:pt idx="41">
                  <c:v>-1.041901</c:v>
                </c:pt>
                <c:pt idx="42">
                  <c:v>-0.98601399999999995</c:v>
                </c:pt>
                <c:pt idx="43">
                  <c:v>-0.63910400000000001</c:v>
                </c:pt>
                <c:pt idx="44">
                  <c:v>-9.1778999999999999E-2</c:v>
                </c:pt>
                <c:pt idx="45">
                  <c:v>0.499085</c:v>
                </c:pt>
                <c:pt idx="46">
                  <c:v>0.97017500000000001</c:v>
                </c:pt>
                <c:pt idx="47">
                  <c:v>1.2101930000000001</c:v>
                </c:pt>
                <c:pt idx="48">
                  <c:v>1.1558200000000001</c:v>
                </c:pt>
                <c:pt idx="49">
                  <c:v>0.83757000000000004</c:v>
                </c:pt>
                <c:pt idx="50">
                  <c:v>0.353601</c:v>
                </c:pt>
                <c:pt idx="51">
                  <c:v>-0.15610299999999999</c:v>
                </c:pt>
                <c:pt idx="52">
                  <c:v>-0.55809299999999995</c:v>
                </c:pt>
                <c:pt idx="53">
                  <c:v>-0.76486500000000002</c:v>
                </c:pt>
                <c:pt idx="54">
                  <c:v>-0.77376900000000004</c:v>
                </c:pt>
                <c:pt idx="55">
                  <c:v>-0.62446800000000002</c:v>
                </c:pt>
                <c:pt idx="56">
                  <c:v>-0.39677600000000002</c:v>
                </c:pt>
                <c:pt idx="57">
                  <c:v>-0.16452800000000001</c:v>
                </c:pt>
                <c:pt idx="58">
                  <c:v>2.4840999999999998E-2</c:v>
                </c:pt>
                <c:pt idx="59">
                  <c:v>0.149063</c:v>
                </c:pt>
                <c:pt idx="60">
                  <c:v>0.2114</c:v>
                </c:pt>
                <c:pt idx="61">
                  <c:v>0.225078</c:v>
                </c:pt>
                <c:pt idx="62">
                  <c:v>0.20577599999999999</c:v>
                </c:pt>
                <c:pt idx="63">
                  <c:v>0.16892699999999999</c:v>
                </c:pt>
                <c:pt idx="64">
                  <c:v>0.12662999999999999</c:v>
                </c:pt>
                <c:pt idx="65">
                  <c:v>8.6509000000000003E-2</c:v>
                </c:pt>
                <c:pt idx="66">
                  <c:v>5.1667999999999999E-2</c:v>
                </c:pt>
                <c:pt idx="67">
                  <c:v>2.2622E-2</c:v>
                </c:pt>
                <c:pt idx="68" formatCode="0.00E+00">
                  <c:v>6.3E-5</c:v>
                </c:pt>
                <c:pt idx="69">
                  <c:v>-1.5476999999999999E-2</c:v>
                </c:pt>
                <c:pt idx="70">
                  <c:v>-2.5335E-2</c:v>
                </c:pt>
                <c:pt idx="71">
                  <c:v>-3.1161999999999999E-2</c:v>
                </c:pt>
                <c:pt idx="72">
                  <c:v>-3.3160000000000002E-2</c:v>
                </c:pt>
                <c:pt idx="73">
                  <c:v>-3.2280999999999997E-2</c:v>
                </c:pt>
                <c:pt idx="74">
                  <c:v>-2.9835E-2</c:v>
                </c:pt>
                <c:pt idx="75">
                  <c:v>-2.6088E-2</c:v>
                </c:pt>
                <c:pt idx="76">
                  <c:v>-2.1892999999999999E-2</c:v>
                </c:pt>
                <c:pt idx="77">
                  <c:v>-1.7493999999999999E-2</c:v>
                </c:pt>
                <c:pt idx="78">
                  <c:v>-1.3358999999999999E-2</c:v>
                </c:pt>
                <c:pt idx="79">
                  <c:v>-9.5270000000000007E-3</c:v>
                </c:pt>
                <c:pt idx="80">
                  <c:v>-5.8380000000000003E-3</c:v>
                </c:pt>
                <c:pt idx="81">
                  <c:v>-2.7420000000000001E-3</c:v>
                </c:pt>
                <c:pt idx="82">
                  <c:v>-3.1199999999999999E-4</c:v>
                </c:pt>
                <c:pt idx="83">
                  <c:v>1.7329999999999999E-3</c:v>
                </c:pt>
                <c:pt idx="84">
                  <c:v>3.392E-3</c:v>
                </c:pt>
                <c:pt idx="85">
                  <c:v>4.9179999999999996E-3</c:v>
                </c:pt>
                <c:pt idx="86">
                  <c:v>6.2750000000000002E-3</c:v>
                </c:pt>
                <c:pt idx="87">
                  <c:v>6.9220000000000002E-3</c:v>
                </c:pt>
                <c:pt idx="88">
                  <c:v>6.3870000000000003E-3</c:v>
                </c:pt>
                <c:pt idx="89">
                  <c:v>5.2469999999999999E-3</c:v>
                </c:pt>
                <c:pt idx="90">
                  <c:v>4.0549999999999996E-3</c:v>
                </c:pt>
                <c:pt idx="91">
                  <c:v>3.0279999999999999E-3</c:v>
                </c:pt>
                <c:pt idx="92">
                  <c:v>2.7130000000000001E-3</c:v>
                </c:pt>
                <c:pt idx="93">
                  <c:v>2.7469999999999999E-3</c:v>
                </c:pt>
                <c:pt idx="94">
                  <c:v>3.4489999999999998E-3</c:v>
                </c:pt>
                <c:pt idx="95">
                  <c:v>3.7039999999999998E-3</c:v>
                </c:pt>
                <c:pt idx="96">
                  <c:v>3.6099999999999999E-3</c:v>
                </c:pt>
                <c:pt idx="97">
                  <c:v>2.9680000000000002E-3</c:v>
                </c:pt>
                <c:pt idx="98">
                  <c:v>1.812E-3</c:v>
                </c:pt>
                <c:pt idx="99">
                  <c:v>8.1700000000000002E-4</c:v>
                </c:pt>
                <c:pt idx="100">
                  <c:v>-1.7100000000000001E-4</c:v>
                </c:pt>
              </c:numCache>
            </c:numRef>
          </c:yVal>
        </c:ser>
        <c:axId val="109639552"/>
        <c:axId val="109641088"/>
      </c:scatterChart>
      <c:valAx>
        <c:axId val="109639552"/>
        <c:scaling>
          <c:orientation val="minMax"/>
          <c:max val="530"/>
          <c:min val="434"/>
        </c:scaling>
        <c:axPos val="b"/>
        <c:majorGridlines/>
        <c:numFmt formatCode="General" sourceLinked="1"/>
        <c:tickLblPos val="nextTo"/>
        <c:crossAx val="109641088"/>
        <c:crosses val="autoZero"/>
        <c:crossBetween val="midCat"/>
        <c:majorUnit val="8"/>
      </c:valAx>
      <c:valAx>
        <c:axId val="109641088"/>
        <c:scaling>
          <c:orientation val="minMax"/>
        </c:scaling>
        <c:axPos val="l"/>
        <c:majorGridlines/>
        <c:numFmt formatCode="General" sourceLinked="1"/>
        <c:tickLblPos val="nextTo"/>
        <c:crossAx val="109639552"/>
        <c:crosses val="autoZero"/>
        <c:crossBetween val="midCat"/>
        <c:majorUnit val="0.5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scatterChart>
        <c:scatterStyle val="lineMarker"/>
        <c:ser>
          <c:idx val="0"/>
          <c:order val="0"/>
          <c:tx>
            <c:strRef>
              <c:f>List2!$C$1</c:f>
              <c:strCache>
                <c:ptCount val="1"/>
                <c:pt idx="0">
                  <c:v>RI</c:v>
                </c:pt>
              </c:strCache>
            </c:strRef>
          </c:tx>
          <c:xVal>
            <c:numRef>
              <c:f>List2!$A$2:$A$102</c:f>
              <c:numCache>
                <c:formatCode>General</c:formatCode>
                <c:ptCount val="101"/>
                <c:pt idx="0">
                  <c:v>430000000</c:v>
                </c:pt>
                <c:pt idx="1">
                  <c:v>431000000</c:v>
                </c:pt>
                <c:pt idx="2">
                  <c:v>432000000</c:v>
                </c:pt>
                <c:pt idx="3">
                  <c:v>433000000</c:v>
                </c:pt>
                <c:pt idx="4">
                  <c:v>434000000</c:v>
                </c:pt>
                <c:pt idx="5">
                  <c:v>435000000</c:v>
                </c:pt>
                <c:pt idx="6">
                  <c:v>436000000</c:v>
                </c:pt>
                <c:pt idx="7">
                  <c:v>437000000</c:v>
                </c:pt>
                <c:pt idx="8">
                  <c:v>438000000</c:v>
                </c:pt>
                <c:pt idx="9">
                  <c:v>439000000</c:v>
                </c:pt>
                <c:pt idx="10">
                  <c:v>440000000</c:v>
                </c:pt>
                <c:pt idx="11">
                  <c:v>441000000</c:v>
                </c:pt>
                <c:pt idx="12">
                  <c:v>442000000</c:v>
                </c:pt>
                <c:pt idx="13">
                  <c:v>443000000</c:v>
                </c:pt>
                <c:pt idx="14">
                  <c:v>444000000</c:v>
                </c:pt>
                <c:pt idx="15">
                  <c:v>445000000</c:v>
                </c:pt>
                <c:pt idx="16">
                  <c:v>446000000</c:v>
                </c:pt>
                <c:pt idx="17">
                  <c:v>447000000</c:v>
                </c:pt>
                <c:pt idx="18">
                  <c:v>448000000</c:v>
                </c:pt>
                <c:pt idx="19">
                  <c:v>449000000</c:v>
                </c:pt>
                <c:pt idx="20">
                  <c:v>450000000</c:v>
                </c:pt>
                <c:pt idx="21">
                  <c:v>451000000</c:v>
                </c:pt>
                <c:pt idx="22">
                  <c:v>452000000</c:v>
                </c:pt>
                <c:pt idx="23">
                  <c:v>453000000</c:v>
                </c:pt>
                <c:pt idx="24">
                  <c:v>454000000</c:v>
                </c:pt>
                <c:pt idx="25">
                  <c:v>455000000</c:v>
                </c:pt>
                <c:pt idx="26">
                  <c:v>456000000</c:v>
                </c:pt>
                <c:pt idx="27">
                  <c:v>457000000</c:v>
                </c:pt>
                <c:pt idx="28">
                  <c:v>458000000</c:v>
                </c:pt>
                <c:pt idx="29">
                  <c:v>459000000</c:v>
                </c:pt>
                <c:pt idx="30">
                  <c:v>460000000</c:v>
                </c:pt>
                <c:pt idx="31">
                  <c:v>461000000</c:v>
                </c:pt>
                <c:pt idx="32">
                  <c:v>462000000</c:v>
                </c:pt>
                <c:pt idx="33">
                  <c:v>463000000</c:v>
                </c:pt>
                <c:pt idx="34">
                  <c:v>464000000</c:v>
                </c:pt>
                <c:pt idx="35">
                  <c:v>465000000</c:v>
                </c:pt>
                <c:pt idx="36">
                  <c:v>466000000</c:v>
                </c:pt>
                <c:pt idx="37">
                  <c:v>467000000</c:v>
                </c:pt>
                <c:pt idx="38">
                  <c:v>468000000</c:v>
                </c:pt>
                <c:pt idx="39">
                  <c:v>469000000</c:v>
                </c:pt>
                <c:pt idx="40">
                  <c:v>470000000</c:v>
                </c:pt>
                <c:pt idx="41">
                  <c:v>471000000</c:v>
                </c:pt>
                <c:pt idx="42">
                  <c:v>472000000</c:v>
                </c:pt>
                <c:pt idx="43">
                  <c:v>473000000</c:v>
                </c:pt>
                <c:pt idx="44">
                  <c:v>474000000</c:v>
                </c:pt>
                <c:pt idx="45">
                  <c:v>475000000</c:v>
                </c:pt>
                <c:pt idx="46">
                  <c:v>476000000</c:v>
                </c:pt>
                <c:pt idx="47">
                  <c:v>477000000</c:v>
                </c:pt>
                <c:pt idx="48">
                  <c:v>478000000</c:v>
                </c:pt>
                <c:pt idx="49">
                  <c:v>479000000</c:v>
                </c:pt>
                <c:pt idx="50">
                  <c:v>480000000</c:v>
                </c:pt>
                <c:pt idx="51">
                  <c:v>481000000</c:v>
                </c:pt>
                <c:pt idx="52">
                  <c:v>482000000</c:v>
                </c:pt>
                <c:pt idx="53">
                  <c:v>483000000</c:v>
                </c:pt>
                <c:pt idx="54">
                  <c:v>484000000</c:v>
                </c:pt>
                <c:pt idx="55">
                  <c:v>485000000</c:v>
                </c:pt>
                <c:pt idx="56">
                  <c:v>486000000</c:v>
                </c:pt>
                <c:pt idx="57">
                  <c:v>487000000</c:v>
                </c:pt>
                <c:pt idx="58">
                  <c:v>488000000</c:v>
                </c:pt>
                <c:pt idx="59">
                  <c:v>489000000</c:v>
                </c:pt>
                <c:pt idx="60">
                  <c:v>490000000</c:v>
                </c:pt>
                <c:pt idx="61">
                  <c:v>491000000</c:v>
                </c:pt>
                <c:pt idx="62">
                  <c:v>492000000</c:v>
                </c:pt>
                <c:pt idx="63">
                  <c:v>493000000</c:v>
                </c:pt>
                <c:pt idx="64">
                  <c:v>494000000</c:v>
                </c:pt>
                <c:pt idx="65">
                  <c:v>495000000</c:v>
                </c:pt>
                <c:pt idx="66">
                  <c:v>496000000</c:v>
                </c:pt>
                <c:pt idx="67">
                  <c:v>497000000</c:v>
                </c:pt>
                <c:pt idx="68">
                  <c:v>498000000</c:v>
                </c:pt>
                <c:pt idx="69">
                  <c:v>499000000</c:v>
                </c:pt>
                <c:pt idx="70">
                  <c:v>500000000</c:v>
                </c:pt>
                <c:pt idx="71">
                  <c:v>501000000</c:v>
                </c:pt>
                <c:pt idx="72">
                  <c:v>502000000</c:v>
                </c:pt>
                <c:pt idx="73">
                  <c:v>503000000</c:v>
                </c:pt>
                <c:pt idx="74">
                  <c:v>504000000</c:v>
                </c:pt>
                <c:pt idx="75">
                  <c:v>505000000</c:v>
                </c:pt>
                <c:pt idx="76">
                  <c:v>506000000</c:v>
                </c:pt>
                <c:pt idx="77">
                  <c:v>507000000</c:v>
                </c:pt>
                <c:pt idx="78">
                  <c:v>508000000</c:v>
                </c:pt>
                <c:pt idx="79">
                  <c:v>509000000</c:v>
                </c:pt>
                <c:pt idx="80">
                  <c:v>510000000</c:v>
                </c:pt>
                <c:pt idx="81">
                  <c:v>511000000</c:v>
                </c:pt>
                <c:pt idx="82">
                  <c:v>512000000</c:v>
                </c:pt>
                <c:pt idx="83">
                  <c:v>513000000</c:v>
                </c:pt>
                <c:pt idx="84">
                  <c:v>514000000</c:v>
                </c:pt>
                <c:pt idx="85">
                  <c:v>515000000</c:v>
                </c:pt>
                <c:pt idx="86">
                  <c:v>516000000</c:v>
                </c:pt>
                <c:pt idx="87">
                  <c:v>517000000</c:v>
                </c:pt>
                <c:pt idx="88">
                  <c:v>518000000</c:v>
                </c:pt>
                <c:pt idx="89">
                  <c:v>519000000</c:v>
                </c:pt>
                <c:pt idx="90">
                  <c:v>520000000</c:v>
                </c:pt>
                <c:pt idx="91">
                  <c:v>521000000</c:v>
                </c:pt>
                <c:pt idx="92">
                  <c:v>522000000</c:v>
                </c:pt>
                <c:pt idx="93">
                  <c:v>523000000</c:v>
                </c:pt>
                <c:pt idx="94">
                  <c:v>524000000</c:v>
                </c:pt>
                <c:pt idx="95">
                  <c:v>525000000</c:v>
                </c:pt>
                <c:pt idx="96">
                  <c:v>526000000</c:v>
                </c:pt>
                <c:pt idx="97">
                  <c:v>527000000</c:v>
                </c:pt>
                <c:pt idx="98">
                  <c:v>528000000</c:v>
                </c:pt>
                <c:pt idx="99">
                  <c:v>529000000</c:v>
                </c:pt>
                <c:pt idx="100">
                  <c:v>530000000</c:v>
                </c:pt>
              </c:numCache>
            </c:numRef>
          </c:xVal>
          <c:yVal>
            <c:numRef>
              <c:f>List2!$C$2:$C$102</c:f>
              <c:numCache>
                <c:formatCode>General</c:formatCode>
                <c:ptCount val="101"/>
                <c:pt idx="0">
                  <c:v>-0.12723699999999999</c:v>
                </c:pt>
                <c:pt idx="1">
                  <c:v>-0.12648799999999999</c:v>
                </c:pt>
                <c:pt idx="2">
                  <c:v>-0.12790299999999999</c:v>
                </c:pt>
                <c:pt idx="3">
                  <c:v>-0.12962000000000001</c:v>
                </c:pt>
                <c:pt idx="4">
                  <c:v>-0.12937100000000001</c:v>
                </c:pt>
                <c:pt idx="5">
                  <c:v>-0.130575</c:v>
                </c:pt>
                <c:pt idx="6">
                  <c:v>-0.13141</c:v>
                </c:pt>
                <c:pt idx="7">
                  <c:v>-0.132245</c:v>
                </c:pt>
                <c:pt idx="8">
                  <c:v>-0.132436</c:v>
                </c:pt>
                <c:pt idx="9">
                  <c:v>-0.13109299999999999</c:v>
                </c:pt>
                <c:pt idx="10">
                  <c:v>-0.12972</c:v>
                </c:pt>
                <c:pt idx="11">
                  <c:v>-0.12987399999999999</c:v>
                </c:pt>
                <c:pt idx="12">
                  <c:v>-0.12903800000000001</c:v>
                </c:pt>
                <c:pt idx="13">
                  <c:v>-0.12855800000000001</c:v>
                </c:pt>
                <c:pt idx="14">
                  <c:v>-0.12676699999999999</c:v>
                </c:pt>
                <c:pt idx="15">
                  <c:v>-0.124837</c:v>
                </c:pt>
                <c:pt idx="16">
                  <c:v>-0.124513</c:v>
                </c:pt>
                <c:pt idx="17">
                  <c:v>-0.123141</c:v>
                </c:pt>
                <c:pt idx="18">
                  <c:v>-0.12138400000000001</c:v>
                </c:pt>
                <c:pt idx="19">
                  <c:v>-0.122394</c:v>
                </c:pt>
                <c:pt idx="20">
                  <c:v>-0.121722</c:v>
                </c:pt>
                <c:pt idx="21">
                  <c:v>-0.121448</c:v>
                </c:pt>
                <c:pt idx="22">
                  <c:v>-0.1221</c:v>
                </c:pt>
                <c:pt idx="23">
                  <c:v>-0.123117</c:v>
                </c:pt>
                <c:pt idx="24">
                  <c:v>-0.12244099999999999</c:v>
                </c:pt>
                <c:pt idx="25">
                  <c:v>-0.124226</c:v>
                </c:pt>
                <c:pt idx="26">
                  <c:v>-0.12590399999999999</c:v>
                </c:pt>
                <c:pt idx="27">
                  <c:v>-0.12673300000000001</c:v>
                </c:pt>
                <c:pt idx="28">
                  <c:v>-0.127669</c:v>
                </c:pt>
                <c:pt idx="29">
                  <c:v>-0.128557</c:v>
                </c:pt>
                <c:pt idx="30">
                  <c:v>-0.12916900000000001</c:v>
                </c:pt>
                <c:pt idx="31">
                  <c:v>-0.12909499999999999</c:v>
                </c:pt>
                <c:pt idx="32">
                  <c:v>-0.130527</c:v>
                </c:pt>
                <c:pt idx="33">
                  <c:v>-0.12950200000000001</c:v>
                </c:pt>
                <c:pt idx="34">
                  <c:v>-0.13007299999999999</c:v>
                </c:pt>
                <c:pt idx="35">
                  <c:v>-0.12951799999999999</c:v>
                </c:pt>
                <c:pt idx="36">
                  <c:v>-0.12942600000000001</c:v>
                </c:pt>
                <c:pt idx="37">
                  <c:v>-0.13001599999999999</c:v>
                </c:pt>
                <c:pt idx="38">
                  <c:v>-0.12894800000000001</c:v>
                </c:pt>
                <c:pt idx="39">
                  <c:v>-0.12842899999999999</c:v>
                </c:pt>
                <c:pt idx="40">
                  <c:v>-0.12720100000000001</c:v>
                </c:pt>
                <c:pt idx="41">
                  <c:v>-0.12586700000000001</c:v>
                </c:pt>
                <c:pt idx="42">
                  <c:v>-0.12449399999999999</c:v>
                </c:pt>
                <c:pt idx="43">
                  <c:v>-0.12474499999999999</c:v>
                </c:pt>
                <c:pt idx="44">
                  <c:v>-0.12559799999999999</c:v>
                </c:pt>
                <c:pt idx="45">
                  <c:v>-0.126189</c:v>
                </c:pt>
                <c:pt idx="46">
                  <c:v>-0.12873799999999999</c:v>
                </c:pt>
                <c:pt idx="47">
                  <c:v>-0.13231599999999999</c:v>
                </c:pt>
                <c:pt idx="48">
                  <c:v>-0.13381199999999999</c:v>
                </c:pt>
                <c:pt idx="49">
                  <c:v>-0.136126</c:v>
                </c:pt>
                <c:pt idx="50">
                  <c:v>-0.13632</c:v>
                </c:pt>
                <c:pt idx="51">
                  <c:v>-0.13616700000000001</c:v>
                </c:pt>
                <c:pt idx="52">
                  <c:v>-0.137572</c:v>
                </c:pt>
                <c:pt idx="53">
                  <c:v>-0.135458</c:v>
                </c:pt>
                <c:pt idx="54">
                  <c:v>-0.13614000000000001</c:v>
                </c:pt>
                <c:pt idx="55">
                  <c:v>-0.13591400000000001</c:v>
                </c:pt>
                <c:pt idx="56">
                  <c:v>-0.13612099999999999</c:v>
                </c:pt>
                <c:pt idx="57">
                  <c:v>-0.135963</c:v>
                </c:pt>
                <c:pt idx="58">
                  <c:v>-0.13661899999999999</c:v>
                </c:pt>
                <c:pt idx="59">
                  <c:v>-0.13746800000000001</c:v>
                </c:pt>
                <c:pt idx="60">
                  <c:v>-0.13670499999999999</c:v>
                </c:pt>
                <c:pt idx="61">
                  <c:v>-0.13683200000000001</c:v>
                </c:pt>
                <c:pt idx="62">
                  <c:v>-0.13710700000000001</c:v>
                </c:pt>
                <c:pt idx="63">
                  <c:v>-0.136013</c:v>
                </c:pt>
                <c:pt idx="64">
                  <c:v>-0.136212</c:v>
                </c:pt>
                <c:pt idx="65">
                  <c:v>-0.135689</c:v>
                </c:pt>
                <c:pt idx="66">
                  <c:v>-0.135075</c:v>
                </c:pt>
                <c:pt idx="67">
                  <c:v>-0.13570299999999999</c:v>
                </c:pt>
                <c:pt idx="68">
                  <c:v>-0.13642499999999999</c:v>
                </c:pt>
                <c:pt idx="69">
                  <c:v>-0.13612099999999999</c:v>
                </c:pt>
                <c:pt idx="70">
                  <c:v>-0.138155</c:v>
                </c:pt>
                <c:pt idx="71">
                  <c:v>-0.13850100000000001</c:v>
                </c:pt>
                <c:pt idx="72">
                  <c:v>-0.13999200000000001</c:v>
                </c:pt>
                <c:pt idx="73">
                  <c:v>-0.14082500000000001</c:v>
                </c:pt>
                <c:pt idx="74">
                  <c:v>-0.142261</c:v>
                </c:pt>
                <c:pt idx="75">
                  <c:v>-0.142845</c:v>
                </c:pt>
                <c:pt idx="76">
                  <c:v>-0.14407500000000001</c:v>
                </c:pt>
                <c:pt idx="77">
                  <c:v>-0.14579</c:v>
                </c:pt>
                <c:pt idx="78">
                  <c:v>-0.14644399999999999</c:v>
                </c:pt>
                <c:pt idx="79">
                  <c:v>-0.14735599999999999</c:v>
                </c:pt>
                <c:pt idx="80">
                  <c:v>-0.148173</c:v>
                </c:pt>
                <c:pt idx="81">
                  <c:v>-0.14919499999999999</c:v>
                </c:pt>
                <c:pt idx="82">
                  <c:v>-0.14855699999999999</c:v>
                </c:pt>
                <c:pt idx="83">
                  <c:v>-0.148395</c:v>
                </c:pt>
                <c:pt idx="84">
                  <c:v>-0.148894</c:v>
                </c:pt>
                <c:pt idx="85">
                  <c:v>-0.14887500000000001</c:v>
                </c:pt>
                <c:pt idx="86">
                  <c:v>-0.14825099999999999</c:v>
                </c:pt>
                <c:pt idx="87">
                  <c:v>-0.14815600000000001</c:v>
                </c:pt>
                <c:pt idx="88">
                  <c:v>-0.14787</c:v>
                </c:pt>
                <c:pt idx="89">
                  <c:v>-0.14672499999999999</c:v>
                </c:pt>
                <c:pt idx="90">
                  <c:v>-0.14636399999999999</c:v>
                </c:pt>
                <c:pt idx="91">
                  <c:v>-0.14584800000000001</c:v>
                </c:pt>
                <c:pt idx="92">
                  <c:v>-0.14638699999999999</c:v>
                </c:pt>
                <c:pt idx="93">
                  <c:v>-0.146176</c:v>
                </c:pt>
                <c:pt idx="94">
                  <c:v>-0.14613699999999999</c:v>
                </c:pt>
                <c:pt idx="95">
                  <c:v>-0.14607899999999999</c:v>
                </c:pt>
                <c:pt idx="96">
                  <c:v>-0.14631</c:v>
                </c:pt>
                <c:pt idx="97">
                  <c:v>-0.14646899999999999</c:v>
                </c:pt>
                <c:pt idx="98">
                  <c:v>-0.14859600000000001</c:v>
                </c:pt>
                <c:pt idx="99">
                  <c:v>-0.14835499999999999</c:v>
                </c:pt>
                <c:pt idx="100">
                  <c:v>-0.14901600000000001</c:v>
                </c:pt>
              </c:numCache>
            </c:numRef>
          </c:yVal>
        </c:ser>
        <c:axId val="109359104"/>
        <c:axId val="109360640"/>
      </c:scatterChart>
      <c:valAx>
        <c:axId val="109359104"/>
        <c:scaling>
          <c:orientation val="minMax"/>
        </c:scaling>
        <c:axPos val="b"/>
        <c:numFmt formatCode="General" sourceLinked="1"/>
        <c:tickLblPos val="nextTo"/>
        <c:crossAx val="109360640"/>
        <c:crosses val="autoZero"/>
        <c:crossBetween val="midCat"/>
      </c:valAx>
      <c:valAx>
        <c:axId val="109360640"/>
        <c:scaling>
          <c:orientation val="minMax"/>
        </c:scaling>
        <c:axPos val="l"/>
        <c:majorGridlines/>
        <c:numFmt formatCode="General" sourceLinked="1"/>
        <c:tickLblPos val="nextTo"/>
        <c:crossAx val="109359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161925</xdr:rowOff>
    </xdr:from>
    <xdr:to>
      <xdr:col>12</xdr:col>
      <xdr:colOff>533400</xdr:colOff>
      <xdr:row>25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83</xdr:row>
      <xdr:rowOff>161925</xdr:rowOff>
    </xdr:from>
    <xdr:to>
      <xdr:col>17</xdr:col>
      <xdr:colOff>466725</xdr:colOff>
      <xdr:row>98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tabSelected="1" topLeftCell="A7" workbookViewId="0">
      <selection activeCell="S20" sqref="S20"/>
    </sheetView>
  </sheetViews>
  <sheetFormatPr defaultRowHeight="15"/>
  <cols>
    <col min="15" max="15" width="10" bestFit="1" customWidth="1"/>
  </cols>
  <sheetData>
    <row r="1" spans="1:19">
      <c r="B1" t="s">
        <v>4</v>
      </c>
      <c r="C1" t="s">
        <v>7</v>
      </c>
      <c r="D1" t="s">
        <v>8</v>
      </c>
      <c r="E1" t="s">
        <v>7</v>
      </c>
      <c r="F1" t="s">
        <v>8</v>
      </c>
      <c r="G1" t="s">
        <v>6</v>
      </c>
      <c r="H1" t="s">
        <v>5</v>
      </c>
      <c r="I1" t="s">
        <v>11</v>
      </c>
      <c r="J1" t="s">
        <v>12</v>
      </c>
      <c r="K1" t="s">
        <v>13</v>
      </c>
      <c r="L1" t="s">
        <v>14</v>
      </c>
      <c r="O1" s="2">
        <f>(O2-306)/8</f>
        <v>23</v>
      </c>
      <c r="P1" s="2">
        <f>(P2-306)/8</f>
        <v>26</v>
      </c>
      <c r="Q1" s="2">
        <f>(Q2-306)/8</f>
        <v>40</v>
      </c>
      <c r="R1" s="2">
        <f>(R2-306)/8</f>
        <v>42</v>
      </c>
      <c r="S1" s="2">
        <f>(S2-306)/8</f>
        <v>47</v>
      </c>
    </row>
    <row r="2" spans="1:19">
      <c r="A2">
        <v>430000000</v>
      </c>
      <c r="B2">
        <f>A2/1000000</f>
        <v>430</v>
      </c>
      <c r="C2">
        <v>0.14590700000000001</v>
      </c>
      <c r="D2">
        <v>-0.12723699999999999</v>
      </c>
      <c r="E2">
        <v>-6.5300000000000004E-4</v>
      </c>
      <c r="F2">
        <v>1.9419999999999999E-3</v>
      </c>
      <c r="G2">
        <f>SQRT(E2*E2+F2*F2)</f>
        <v>2.0488467487833248E-3</v>
      </c>
      <c r="H2">
        <f>20*LOG10(G2)</f>
        <v>-53.769810501540221</v>
      </c>
      <c r="I2">
        <f>M2</f>
        <v>-0.32437441008226392</v>
      </c>
      <c r="J2">
        <f>I2/6.28</f>
        <v>-5.1651976127749029E-2</v>
      </c>
      <c r="K2">
        <f>300000000/A2</f>
        <v>0.69767441860465118</v>
      </c>
      <c r="L2">
        <f>J2*K2</f>
        <v>-3.6036262414708628E-2</v>
      </c>
      <c r="M2">
        <f>ATAN(E2/F2)</f>
        <v>-0.32437441008226392</v>
      </c>
      <c r="O2" s="2">
        <v>490</v>
      </c>
      <c r="P2" s="2">
        <v>514</v>
      </c>
      <c r="Q2" s="2">
        <v>626</v>
      </c>
      <c r="R2" s="2">
        <v>642</v>
      </c>
      <c r="S2" s="2">
        <v>682</v>
      </c>
    </row>
    <row r="3" spans="1:19">
      <c r="A3">
        <v>431000000</v>
      </c>
      <c r="B3">
        <f t="shared" ref="B3:B66" si="0">A3/1000000</f>
        <v>431</v>
      </c>
      <c r="C3">
        <v>0.14697299999999999</v>
      </c>
      <c r="D3">
        <v>-0.12648799999999999</v>
      </c>
      <c r="E3">
        <v>-5.8299999999999997E-4</v>
      </c>
      <c r="F3">
        <v>1.3979999999999999E-3</v>
      </c>
      <c r="G3">
        <f t="shared" ref="G3:G66" si="1">SQRT(E3*E3+F3*F3)</f>
        <v>1.5146923780094755E-3</v>
      </c>
      <c r="H3">
        <f t="shared" ref="H3:H66" si="2">20*LOG10(G3)</f>
        <v>-56.393511199319057</v>
      </c>
      <c r="I3">
        <f t="shared" ref="I3:I21" si="3">M3</f>
        <v>-0.39509582742482913</v>
      </c>
      <c r="J3">
        <f t="shared" ref="J3:J66" si="4">I3/6.28</f>
        <v>-6.2913348316055592E-2</v>
      </c>
      <c r="K3">
        <f t="shared" ref="K3:K66" si="5">300000000/A3</f>
        <v>0.69605568445475641</v>
      </c>
      <c r="L3">
        <f t="shared" ref="L3:L66" si="6">J3*K3</f>
        <v>-4.3791193723472573E-2</v>
      </c>
      <c r="M3">
        <f t="shared" ref="M3:M66" si="7">ATAN(E3/F3)</f>
        <v>-0.39509582742482913</v>
      </c>
      <c r="O3" t="s">
        <v>9</v>
      </c>
      <c r="P3" t="s">
        <v>10</v>
      </c>
    </row>
    <row r="4" spans="1:19">
      <c r="A4">
        <v>432000000</v>
      </c>
      <c r="B4">
        <f t="shared" si="0"/>
        <v>432</v>
      </c>
      <c r="C4">
        <v>0.148172</v>
      </c>
      <c r="D4">
        <v>-0.12790299999999999</v>
      </c>
      <c r="E4">
        <v>-7.18E-4</v>
      </c>
      <c r="F4">
        <v>9.9599999999999992E-4</v>
      </c>
      <c r="G4">
        <f t="shared" si="1"/>
        <v>1.2278192049320616E-3</v>
      </c>
      <c r="H4">
        <f t="shared" si="2"/>
        <v>-58.217311557723491</v>
      </c>
      <c r="I4">
        <f t="shared" si="3"/>
        <v>-0.62460469419712195</v>
      </c>
      <c r="J4">
        <f t="shared" si="4"/>
        <v>-9.9459346209732791E-2</v>
      </c>
      <c r="K4">
        <f t="shared" si="5"/>
        <v>0.69444444444444442</v>
      </c>
      <c r="L4">
        <f t="shared" si="6"/>
        <v>-6.9068990423425541E-2</v>
      </c>
      <c r="M4">
        <f t="shared" si="7"/>
        <v>-0.62460469419712195</v>
      </c>
      <c r="O4">
        <v>16</v>
      </c>
      <c r="P4">
        <f>(38.25+O4)*8</f>
        <v>434</v>
      </c>
    </row>
    <row r="5" spans="1:19">
      <c r="A5">
        <v>433000000</v>
      </c>
      <c r="B5">
        <f t="shared" si="0"/>
        <v>433</v>
      </c>
      <c r="C5">
        <v>0.148975</v>
      </c>
      <c r="D5">
        <v>-0.12962000000000001</v>
      </c>
      <c r="E5">
        <v>-1.1249999999999999E-3</v>
      </c>
      <c r="F5">
        <v>8.0900000000000004E-4</v>
      </c>
      <c r="G5">
        <f t="shared" si="1"/>
        <v>1.385678894982528E-3</v>
      </c>
      <c r="H5">
        <f t="shared" si="2"/>
        <v>-57.166747952837611</v>
      </c>
      <c r="I5">
        <f t="shared" si="3"/>
        <v>-0.94735893214835043</v>
      </c>
      <c r="J5">
        <f t="shared" si="4"/>
        <v>-0.15085333314464178</v>
      </c>
      <c r="K5">
        <f t="shared" si="5"/>
        <v>0.69284064665127021</v>
      </c>
      <c r="L5">
        <f t="shared" si="6"/>
        <v>-0.1045173208854331</v>
      </c>
      <c r="M5">
        <f t="shared" si="7"/>
        <v>-0.94735893214835043</v>
      </c>
      <c r="O5">
        <v>21</v>
      </c>
      <c r="P5">
        <f>(38.25+O5)*8</f>
        <v>474</v>
      </c>
    </row>
    <row r="6" spans="1:19">
      <c r="A6">
        <v>434000000</v>
      </c>
      <c r="B6">
        <f t="shared" si="0"/>
        <v>434</v>
      </c>
      <c r="C6">
        <v>0.14965200000000001</v>
      </c>
      <c r="D6">
        <v>-0.12937100000000001</v>
      </c>
      <c r="E6">
        <v>-1.243E-3</v>
      </c>
      <c r="F6">
        <v>7.6000000000000004E-4</v>
      </c>
      <c r="G6">
        <f t="shared" si="1"/>
        <v>1.4569313642035441E-3</v>
      </c>
      <c r="H6">
        <f t="shared" si="2"/>
        <v>-56.731218145791402</v>
      </c>
      <c r="I6">
        <f t="shared" si="3"/>
        <v>-1.0220191635622067</v>
      </c>
      <c r="J6">
        <f t="shared" si="4"/>
        <v>-0.16274190502582908</v>
      </c>
      <c r="K6">
        <f t="shared" si="5"/>
        <v>0.69124423963133641</v>
      </c>
      <c r="L6">
        <f t="shared" si="6"/>
        <v>-0.11249440439573438</v>
      </c>
      <c r="M6">
        <f t="shared" si="7"/>
        <v>-1.0220191635622067</v>
      </c>
      <c r="O6">
        <v>23</v>
      </c>
      <c r="P6">
        <f t="shared" ref="P6:P10" si="8">(38.25+O6)*8</f>
        <v>490</v>
      </c>
    </row>
    <row r="7" spans="1:19">
      <c r="A7">
        <v>435000000</v>
      </c>
      <c r="B7">
        <f t="shared" si="0"/>
        <v>435</v>
      </c>
      <c r="C7">
        <v>0.148086</v>
      </c>
      <c r="D7">
        <v>-0.130575</v>
      </c>
      <c r="E7">
        <v>-1.343E-3</v>
      </c>
      <c r="F7">
        <v>4.6900000000000002E-4</v>
      </c>
      <c r="G7">
        <f t="shared" si="1"/>
        <v>1.4225364670193872E-3</v>
      </c>
      <c r="H7">
        <f t="shared" si="2"/>
        <v>-56.938731831209083</v>
      </c>
      <c r="I7">
        <f t="shared" si="3"/>
        <v>-1.2348181864581136</v>
      </c>
      <c r="J7">
        <f t="shared" si="4"/>
        <v>-0.19662709975447668</v>
      </c>
      <c r="K7">
        <f t="shared" si="5"/>
        <v>0.68965517241379315</v>
      </c>
      <c r="L7">
        <f t="shared" si="6"/>
        <v>-0.13560489638239773</v>
      </c>
      <c r="M7">
        <f t="shared" si="7"/>
        <v>-1.2348181864581136</v>
      </c>
      <c r="O7">
        <v>26</v>
      </c>
      <c r="P7">
        <f t="shared" si="8"/>
        <v>514</v>
      </c>
    </row>
    <row r="8" spans="1:19">
      <c r="A8">
        <v>436000000</v>
      </c>
      <c r="B8">
        <f t="shared" si="0"/>
        <v>436</v>
      </c>
      <c r="C8">
        <v>0.14821500000000001</v>
      </c>
      <c r="D8">
        <v>-0.13141</v>
      </c>
      <c r="E8">
        <v>-1.3680000000000001E-3</v>
      </c>
      <c r="F8">
        <v>4.9100000000000001E-4</v>
      </c>
      <c r="G8">
        <f t="shared" si="1"/>
        <v>1.453445905426136E-3</v>
      </c>
      <c r="H8">
        <f t="shared" si="2"/>
        <v>-56.75202254463553</v>
      </c>
      <c r="I8">
        <f t="shared" si="3"/>
        <v>-1.2261988235502228</v>
      </c>
      <c r="J8">
        <f t="shared" si="4"/>
        <v>-0.19525458973729662</v>
      </c>
      <c r="K8">
        <f t="shared" si="5"/>
        <v>0.68807339449541283</v>
      </c>
      <c r="L8">
        <f t="shared" si="6"/>
        <v>-0.13434948835135088</v>
      </c>
      <c r="M8">
        <f t="shared" si="7"/>
        <v>-1.2261988235502228</v>
      </c>
      <c r="O8">
        <v>40</v>
      </c>
      <c r="P8">
        <f t="shared" si="8"/>
        <v>626</v>
      </c>
    </row>
    <row r="9" spans="1:19">
      <c r="A9">
        <v>437000000</v>
      </c>
      <c r="B9">
        <f t="shared" si="0"/>
        <v>437</v>
      </c>
      <c r="C9">
        <v>0.14530799999999999</v>
      </c>
      <c r="D9">
        <v>-0.132245</v>
      </c>
      <c r="E9">
        <v>-1.897E-3</v>
      </c>
      <c r="F9">
        <v>5.8E-4</v>
      </c>
      <c r="G9">
        <f t="shared" si="1"/>
        <v>1.9836857109935538E-3</v>
      </c>
      <c r="H9">
        <f t="shared" si="2"/>
        <v>-54.050542700022817</v>
      </c>
      <c r="I9">
        <f t="shared" si="3"/>
        <v>-1.2740764230194341</v>
      </c>
      <c r="J9">
        <f t="shared" si="4"/>
        <v>-0.20287841130882708</v>
      </c>
      <c r="K9">
        <f t="shared" si="5"/>
        <v>0.68649885583524028</v>
      </c>
      <c r="L9">
        <f t="shared" si="6"/>
        <v>-0.13927579723718106</v>
      </c>
      <c r="M9">
        <f t="shared" si="7"/>
        <v>-1.2740764230194341</v>
      </c>
      <c r="O9">
        <v>42</v>
      </c>
      <c r="P9">
        <f t="shared" si="8"/>
        <v>642</v>
      </c>
    </row>
    <row r="10" spans="1:19">
      <c r="A10">
        <v>438000000</v>
      </c>
      <c r="B10">
        <f t="shared" si="0"/>
        <v>438</v>
      </c>
      <c r="C10">
        <v>0.144816</v>
      </c>
      <c r="D10">
        <v>-0.132436</v>
      </c>
      <c r="E10">
        <v>-2.4199999999999998E-3</v>
      </c>
      <c r="F10">
        <v>1.1199999999999999E-3</v>
      </c>
      <c r="G10">
        <f t="shared" si="1"/>
        <v>2.6666083326952984E-3</v>
      </c>
      <c r="H10">
        <f t="shared" si="2"/>
        <v>-51.480815362546664</v>
      </c>
      <c r="I10">
        <f t="shared" si="3"/>
        <v>-1.1373408826710532</v>
      </c>
      <c r="J10">
        <f t="shared" si="4"/>
        <v>-0.18110523609411674</v>
      </c>
      <c r="K10">
        <f t="shared" si="5"/>
        <v>0.68493150684931503</v>
      </c>
      <c r="L10">
        <f t="shared" si="6"/>
        <v>-0.12404468225624433</v>
      </c>
      <c r="M10">
        <f t="shared" si="7"/>
        <v>-1.1373408826710532</v>
      </c>
      <c r="O10">
        <v>47</v>
      </c>
      <c r="P10">
        <f t="shared" si="8"/>
        <v>682</v>
      </c>
    </row>
    <row r="11" spans="1:19">
      <c r="A11">
        <v>439000000</v>
      </c>
      <c r="B11">
        <f t="shared" si="0"/>
        <v>439</v>
      </c>
      <c r="C11">
        <v>0.14519299999999999</v>
      </c>
      <c r="D11">
        <v>-0.13109299999999999</v>
      </c>
      <c r="E11">
        <v>-2.4160000000000002E-3</v>
      </c>
      <c r="F11">
        <v>1.3569999999999999E-3</v>
      </c>
      <c r="G11">
        <f t="shared" si="1"/>
        <v>2.7710115481534899E-3</v>
      </c>
      <c r="H11">
        <f t="shared" si="2"/>
        <v>-51.147233285951273</v>
      </c>
      <c r="I11">
        <f t="shared" si="3"/>
        <v>-1.0590359332198709</v>
      </c>
      <c r="J11">
        <f t="shared" si="4"/>
        <v>-0.16863629509870554</v>
      </c>
      <c r="K11">
        <f t="shared" si="5"/>
        <v>0.68337129840546695</v>
      </c>
      <c r="L11">
        <f t="shared" si="6"/>
        <v>-0.11524120393988989</v>
      </c>
      <c r="M11">
        <f t="shared" si="7"/>
        <v>-1.0590359332198709</v>
      </c>
    </row>
    <row r="12" spans="1:19">
      <c r="A12">
        <v>440000000</v>
      </c>
      <c r="B12">
        <f t="shared" si="0"/>
        <v>440</v>
      </c>
      <c r="C12">
        <v>0.14174200000000001</v>
      </c>
      <c r="D12">
        <v>-0.12972</v>
      </c>
      <c r="E12">
        <v>-1.8810000000000001E-3</v>
      </c>
      <c r="F12">
        <v>1.7589999999999999E-3</v>
      </c>
      <c r="G12">
        <f t="shared" si="1"/>
        <v>2.5753139614423715E-3</v>
      </c>
      <c r="H12">
        <f t="shared" si="2"/>
        <v>-51.783396354512774</v>
      </c>
      <c r="I12">
        <f t="shared" si="3"/>
        <v>-0.81890210506681593</v>
      </c>
      <c r="J12">
        <f t="shared" si="4"/>
        <v>-0.13039842437369681</v>
      </c>
      <c r="K12">
        <f t="shared" si="5"/>
        <v>0.68181818181818177</v>
      </c>
      <c r="L12">
        <f t="shared" si="6"/>
        <v>-8.8908016618429633E-2</v>
      </c>
      <c r="M12">
        <f t="shared" si="7"/>
        <v>-0.81890210506681593</v>
      </c>
    </row>
    <row r="13" spans="1:19">
      <c r="A13">
        <v>441000000</v>
      </c>
      <c r="B13">
        <f t="shared" si="0"/>
        <v>441</v>
      </c>
      <c r="C13">
        <v>0.14080200000000001</v>
      </c>
      <c r="D13">
        <v>-0.12987399999999999</v>
      </c>
      <c r="E13">
        <v>-1.6299999999999999E-3</v>
      </c>
      <c r="F13">
        <v>2.0609999999999999E-3</v>
      </c>
      <c r="G13">
        <f t="shared" si="1"/>
        <v>2.6276645524115137E-3</v>
      </c>
      <c r="H13">
        <f t="shared" si="2"/>
        <v>-51.608601551919399</v>
      </c>
      <c r="I13">
        <f t="shared" si="3"/>
        <v>-0.66915407613212008</v>
      </c>
      <c r="J13">
        <f t="shared" si="4"/>
        <v>-0.10655319683632485</v>
      </c>
      <c r="K13">
        <f t="shared" si="5"/>
        <v>0.68027210884353739</v>
      </c>
      <c r="L13">
        <f t="shared" si="6"/>
        <v>-7.2485167915867246E-2</v>
      </c>
      <c r="M13">
        <f t="shared" si="7"/>
        <v>-0.66915407613212008</v>
      </c>
      <c r="S13" t="s">
        <v>16</v>
      </c>
    </row>
    <row r="14" spans="1:19">
      <c r="A14">
        <v>442000000</v>
      </c>
      <c r="B14">
        <f t="shared" si="0"/>
        <v>442</v>
      </c>
      <c r="C14">
        <v>0.141682</v>
      </c>
      <c r="D14">
        <v>-0.12903800000000001</v>
      </c>
      <c r="E14">
        <v>-1.531E-3</v>
      </c>
      <c r="F14">
        <v>2.5370000000000002E-3</v>
      </c>
      <c r="G14">
        <f t="shared" si="1"/>
        <v>2.9631621622854191E-3</v>
      </c>
      <c r="H14">
        <f t="shared" si="2"/>
        <v>-50.564891612595268</v>
      </c>
      <c r="I14">
        <f t="shared" si="3"/>
        <v>-0.54296608580624739</v>
      </c>
      <c r="J14">
        <f t="shared" si="4"/>
        <v>-8.6459567803542581E-2</v>
      </c>
      <c r="K14">
        <f t="shared" si="5"/>
        <v>0.67873303167420818</v>
      </c>
      <c r="L14">
        <f t="shared" si="6"/>
        <v>-5.8682964572540214E-2</v>
      </c>
      <c r="M14">
        <f t="shared" si="7"/>
        <v>-0.54296608580624739</v>
      </c>
      <c r="O14">
        <v>300000000</v>
      </c>
      <c r="P14">
        <v>471.2</v>
      </c>
      <c r="R14">
        <f>P14/12.4</f>
        <v>38</v>
      </c>
      <c r="S14">
        <f>O14/P14/1000000*R14</f>
        <v>24.193548387096776</v>
      </c>
    </row>
    <row r="15" spans="1:19">
      <c r="A15">
        <v>443000000</v>
      </c>
      <c r="B15">
        <f t="shared" si="0"/>
        <v>443</v>
      </c>
      <c r="C15">
        <v>0.14055500000000001</v>
      </c>
      <c r="D15">
        <v>-0.12855800000000001</v>
      </c>
      <c r="E15">
        <v>-1.183E-3</v>
      </c>
      <c r="F15">
        <v>2.784E-3</v>
      </c>
      <c r="G15">
        <f t="shared" si="1"/>
        <v>3.024920660116559E-3</v>
      </c>
      <c r="H15">
        <f t="shared" si="2"/>
        <v>-50.385720237258013</v>
      </c>
      <c r="I15">
        <f t="shared" si="3"/>
        <v>-0.40180979751925616</v>
      </c>
      <c r="J15">
        <f t="shared" si="4"/>
        <v>-6.3982451834276463E-2</v>
      </c>
      <c r="K15">
        <f t="shared" si="5"/>
        <v>0.67720090293453727</v>
      </c>
      <c r="L15">
        <f t="shared" si="6"/>
        <v>-4.3328974154137563E-2</v>
      </c>
      <c r="M15">
        <f t="shared" si="7"/>
        <v>-0.40180979751925616</v>
      </c>
      <c r="O15">
        <v>300000000</v>
      </c>
      <c r="P15">
        <v>483.6</v>
      </c>
      <c r="Q15">
        <f>P14-P15</f>
        <v>-12.400000000000034</v>
      </c>
      <c r="R15">
        <f>P15/12.4</f>
        <v>39</v>
      </c>
      <c r="S15">
        <f>O15/P15/1000000*R15</f>
        <v>24.193548387096772</v>
      </c>
    </row>
    <row r="16" spans="1:19">
      <c r="A16">
        <v>444000000</v>
      </c>
      <c r="B16">
        <f t="shared" si="0"/>
        <v>444</v>
      </c>
      <c r="C16">
        <v>0.14000899999999999</v>
      </c>
      <c r="D16">
        <v>-0.12676699999999999</v>
      </c>
      <c r="E16">
        <v>-1.248E-3</v>
      </c>
      <c r="F16">
        <v>3.2179999999999999E-3</v>
      </c>
      <c r="G16">
        <f t="shared" si="1"/>
        <v>3.4515254598510496E-3</v>
      </c>
      <c r="H16">
        <f t="shared" si="2"/>
        <v>-49.239778374633943</v>
      </c>
      <c r="I16">
        <f t="shared" si="3"/>
        <v>-0.36996119607156075</v>
      </c>
      <c r="J16">
        <f t="shared" si="4"/>
        <v>-5.8911018482732599E-2</v>
      </c>
      <c r="K16">
        <f t="shared" si="5"/>
        <v>0.67567567567567566</v>
      </c>
      <c r="L16">
        <f t="shared" si="6"/>
        <v>-3.9804742218062565E-2</v>
      </c>
      <c r="M16">
        <f t="shared" si="7"/>
        <v>-0.36996119607156075</v>
      </c>
    </row>
    <row r="17" spans="1:19">
      <c r="A17">
        <v>445000000</v>
      </c>
      <c r="B17">
        <f t="shared" si="0"/>
        <v>445</v>
      </c>
      <c r="C17">
        <v>0.13899900000000001</v>
      </c>
      <c r="D17">
        <v>-0.124837</v>
      </c>
      <c r="E17">
        <v>-8.0500000000000005E-4</v>
      </c>
      <c r="F17">
        <v>3.7829999999999999E-3</v>
      </c>
      <c r="G17">
        <f t="shared" si="1"/>
        <v>3.8677013845435379E-3</v>
      </c>
      <c r="H17">
        <f t="shared" si="2"/>
        <v>-48.250941281497511</v>
      </c>
      <c r="I17">
        <f t="shared" si="3"/>
        <v>-0.209666749146182</v>
      </c>
      <c r="J17">
        <f t="shared" si="4"/>
        <v>-3.3386425023277384E-2</v>
      </c>
      <c r="K17">
        <f t="shared" si="5"/>
        <v>0.6741573033707865</v>
      </c>
      <c r="L17">
        <f t="shared" si="6"/>
        <v>-2.2507702262883629E-2</v>
      </c>
      <c r="M17">
        <f t="shared" si="7"/>
        <v>-0.209666749146182</v>
      </c>
      <c r="O17">
        <v>300000000</v>
      </c>
      <c r="P17">
        <v>468.5</v>
      </c>
      <c r="R17">
        <f>P17/11.8</f>
        <v>39.70338983050847</v>
      </c>
      <c r="S17">
        <f>O17/P17/1000000*R17</f>
        <v>25.423728813559318</v>
      </c>
    </row>
    <row r="18" spans="1:19">
      <c r="A18">
        <v>446000000</v>
      </c>
      <c r="B18">
        <f t="shared" si="0"/>
        <v>446</v>
      </c>
      <c r="C18">
        <v>0.14105100000000001</v>
      </c>
      <c r="D18">
        <v>-0.124513</v>
      </c>
      <c r="E18">
        <v>5.5900000000000004E-4</v>
      </c>
      <c r="F18">
        <v>4.6439999999999997E-3</v>
      </c>
      <c r="G18">
        <f t="shared" si="1"/>
        <v>4.6775225280056105E-3</v>
      </c>
      <c r="H18">
        <f t="shared" si="2"/>
        <v>-46.599682243250811</v>
      </c>
      <c r="I18">
        <f t="shared" si="3"/>
        <v>0.11979402275275546</v>
      </c>
      <c r="J18">
        <f t="shared" si="4"/>
        <v>1.9075481330056602E-2</v>
      </c>
      <c r="K18">
        <f t="shared" si="5"/>
        <v>0.67264573991031396</v>
      </c>
      <c r="L18">
        <f t="shared" si="6"/>
        <v>1.2831041253401303E-2</v>
      </c>
      <c r="M18">
        <f t="shared" si="7"/>
        <v>0.11979402275275546</v>
      </c>
      <c r="O18">
        <v>300000000</v>
      </c>
      <c r="P18">
        <v>480.3</v>
      </c>
      <c r="Q18">
        <f>P17-P18</f>
        <v>-11.800000000000011</v>
      </c>
      <c r="R18">
        <f>P18/11.8</f>
        <v>40.70338983050847</v>
      </c>
      <c r="S18">
        <f>O18/P18/1000000*R18</f>
        <v>25.423728813559322</v>
      </c>
    </row>
    <row r="19" spans="1:19">
      <c r="A19">
        <v>447000000</v>
      </c>
      <c r="B19">
        <f t="shared" si="0"/>
        <v>447</v>
      </c>
      <c r="C19">
        <v>0.141203</v>
      </c>
      <c r="D19">
        <v>-0.123141</v>
      </c>
      <c r="E19">
        <v>2.777E-3</v>
      </c>
      <c r="F19">
        <v>5.1479999999999998E-3</v>
      </c>
      <c r="G19">
        <f t="shared" si="1"/>
        <v>5.8492420876554594E-3</v>
      </c>
      <c r="H19">
        <f t="shared" si="2"/>
        <v>-44.658008074846158</v>
      </c>
      <c r="I19">
        <f t="shared" si="3"/>
        <v>0.49469400590216234</v>
      </c>
      <c r="J19">
        <f t="shared" si="4"/>
        <v>7.8772930876140498E-2</v>
      </c>
      <c r="K19">
        <f t="shared" si="5"/>
        <v>0.67114093959731547</v>
      </c>
      <c r="L19">
        <f t="shared" si="6"/>
        <v>5.2867738843047317E-2</v>
      </c>
      <c r="M19">
        <f t="shared" si="7"/>
        <v>0.49469400590216234</v>
      </c>
    </row>
    <row r="20" spans="1:19">
      <c r="A20">
        <v>448000000</v>
      </c>
      <c r="B20">
        <f t="shared" si="0"/>
        <v>448</v>
      </c>
      <c r="C20">
        <v>0.14188799999999999</v>
      </c>
      <c r="D20">
        <v>-0.12138400000000001</v>
      </c>
      <c r="E20">
        <v>5.7999999999999996E-3</v>
      </c>
      <c r="F20">
        <v>4.5950000000000001E-3</v>
      </c>
      <c r="G20">
        <f t="shared" si="1"/>
        <v>7.3995962727705618E-3</v>
      </c>
      <c r="H20">
        <f t="shared" si="2"/>
        <v>-42.615839500761808</v>
      </c>
      <c r="I20">
        <f t="shared" si="3"/>
        <v>0.90080418804670004</v>
      </c>
      <c r="J20">
        <f t="shared" si="4"/>
        <v>0.14344015733227708</v>
      </c>
      <c r="K20">
        <f t="shared" si="5"/>
        <v>0.6696428571428571</v>
      </c>
      <c r="L20">
        <f t="shared" si="6"/>
        <v>9.6053676785006967E-2</v>
      </c>
      <c r="M20">
        <f t="shared" si="7"/>
        <v>0.90080418804670004</v>
      </c>
      <c r="P20" t="s">
        <v>15</v>
      </c>
    </row>
    <row r="21" spans="1:19">
      <c r="A21">
        <v>449000000</v>
      </c>
      <c r="B21">
        <f t="shared" si="0"/>
        <v>449</v>
      </c>
      <c r="C21">
        <v>0.14312800000000001</v>
      </c>
      <c r="D21">
        <v>-0.122394</v>
      </c>
      <c r="E21">
        <v>9.136E-3</v>
      </c>
      <c r="F21">
        <v>2.9369999999999999E-3</v>
      </c>
      <c r="G21">
        <f t="shared" si="1"/>
        <v>9.5964819074492082E-3</v>
      </c>
      <c r="H21">
        <f t="shared" si="2"/>
        <v>-40.357759022981739</v>
      </c>
      <c r="I21">
        <f t="shared" si="3"/>
        <v>1.2597555293332194</v>
      </c>
      <c r="J21">
        <f t="shared" si="4"/>
        <v>0.20059801422503493</v>
      </c>
      <c r="K21">
        <f t="shared" si="5"/>
        <v>0.66815144766146994</v>
      </c>
      <c r="L21">
        <f t="shared" si="6"/>
        <v>0.13402985360247321</v>
      </c>
      <c r="M21">
        <f t="shared" si="7"/>
        <v>1.2597555293332194</v>
      </c>
    </row>
    <row r="22" spans="1:19">
      <c r="A22">
        <v>450000000</v>
      </c>
      <c r="B22">
        <f t="shared" si="0"/>
        <v>450</v>
      </c>
      <c r="C22">
        <v>0.14450299999999999</v>
      </c>
      <c r="D22">
        <v>-0.121722</v>
      </c>
      <c r="E22">
        <v>1.2049000000000001E-2</v>
      </c>
      <c r="F22" s="1">
        <v>-6.2000000000000003E-5</v>
      </c>
      <c r="G22">
        <f t="shared" si="1"/>
        <v>1.2049159514256587E-2</v>
      </c>
      <c r="H22">
        <f t="shared" si="2"/>
        <v>-38.38086492244792</v>
      </c>
      <c r="I22">
        <f>M22+3.14*1</f>
        <v>1.5743492830317689</v>
      </c>
      <c r="J22">
        <f t="shared" si="4"/>
        <v>0.2506925609923199</v>
      </c>
      <c r="K22">
        <f t="shared" si="5"/>
        <v>0.66666666666666663</v>
      </c>
      <c r="L22">
        <f t="shared" si="6"/>
        <v>0.16712837399487993</v>
      </c>
      <c r="M22">
        <f t="shared" si="7"/>
        <v>-1.5656507169682312</v>
      </c>
    </row>
    <row r="23" spans="1:19">
      <c r="A23">
        <v>451000000</v>
      </c>
      <c r="B23">
        <f t="shared" si="0"/>
        <v>451</v>
      </c>
      <c r="C23">
        <v>0.144432</v>
      </c>
      <c r="D23">
        <v>-0.121448</v>
      </c>
      <c r="E23">
        <v>1.4127000000000001E-2</v>
      </c>
      <c r="F23">
        <v>-4.7419999999999997E-3</v>
      </c>
      <c r="G23">
        <f t="shared" si="1"/>
        <v>1.4901633903703313E-2</v>
      </c>
      <c r="H23">
        <f t="shared" si="2"/>
        <v>-36.535322206977654</v>
      </c>
      <c r="I23">
        <f t="shared" ref="I23:I32" si="9">M23+3.14*1</f>
        <v>1.8930551094290424</v>
      </c>
      <c r="J23">
        <f t="shared" si="4"/>
        <v>0.30144189640589847</v>
      </c>
      <c r="K23">
        <f t="shared" si="5"/>
        <v>0.66518847006651882</v>
      </c>
      <c r="L23">
        <f t="shared" si="6"/>
        <v>0.20051567388418967</v>
      </c>
      <c r="M23">
        <f t="shared" si="7"/>
        <v>-1.2469448905709577</v>
      </c>
    </row>
    <row r="24" spans="1:19">
      <c r="A24">
        <v>452000000</v>
      </c>
      <c r="B24">
        <f t="shared" si="0"/>
        <v>452</v>
      </c>
      <c r="C24">
        <v>0.14622499999999999</v>
      </c>
      <c r="D24">
        <v>-0.1221</v>
      </c>
      <c r="E24">
        <v>1.4827999999999999E-2</v>
      </c>
      <c r="F24">
        <v>-1.0636E-2</v>
      </c>
      <c r="G24">
        <f t="shared" si="1"/>
        <v>1.8248125383172924E-2</v>
      </c>
      <c r="H24">
        <f t="shared" si="2"/>
        <v>-34.775634873530997</v>
      </c>
      <c r="I24">
        <f t="shared" si="9"/>
        <v>2.1914407215487817</v>
      </c>
      <c r="J24">
        <f t="shared" si="4"/>
        <v>0.34895552890904163</v>
      </c>
      <c r="K24">
        <f t="shared" si="5"/>
        <v>0.66371681415929207</v>
      </c>
      <c r="L24">
        <f t="shared" si="6"/>
        <v>0.23160765193077987</v>
      </c>
      <c r="M24">
        <f t="shared" si="7"/>
        <v>-0.94855927845121835</v>
      </c>
    </row>
    <row r="25" spans="1:19">
      <c r="A25">
        <v>453000000</v>
      </c>
      <c r="B25">
        <f t="shared" si="0"/>
        <v>453</v>
      </c>
      <c r="C25">
        <v>0.14774799999999999</v>
      </c>
      <c r="D25">
        <v>-0.123117</v>
      </c>
      <c r="E25">
        <v>1.3719E-2</v>
      </c>
      <c r="F25">
        <v>-1.8359E-2</v>
      </c>
      <c r="G25">
        <f t="shared" si="1"/>
        <v>2.2918635256053095E-2</v>
      </c>
      <c r="H25">
        <f t="shared" si="2"/>
        <v>-32.79622494038604</v>
      </c>
      <c r="I25">
        <f t="shared" si="9"/>
        <v>2.4982529232493871</v>
      </c>
      <c r="J25">
        <f t="shared" si="4"/>
        <v>0.3978109750397113</v>
      </c>
      <c r="K25">
        <f t="shared" si="5"/>
        <v>0.66225165562913912</v>
      </c>
      <c r="L25">
        <f t="shared" si="6"/>
        <v>0.26345097684749097</v>
      </c>
      <c r="M25">
        <f t="shared" si="7"/>
        <v>-0.64174707675061293</v>
      </c>
    </row>
    <row r="26" spans="1:19">
      <c r="A26">
        <v>454000000</v>
      </c>
      <c r="B26">
        <f t="shared" si="0"/>
        <v>454</v>
      </c>
      <c r="C26">
        <v>0.14882899999999999</v>
      </c>
      <c r="D26">
        <v>-0.12244099999999999</v>
      </c>
      <c r="E26">
        <v>9.9590000000000008E-3</v>
      </c>
      <c r="F26">
        <v>-2.7241999999999999E-2</v>
      </c>
      <c r="G26">
        <f t="shared" si="1"/>
        <v>2.9005314082078133E-2</v>
      </c>
      <c r="H26">
        <f t="shared" si="2"/>
        <v>-30.750448548851061</v>
      </c>
      <c r="I26">
        <f t="shared" si="9"/>
        <v>2.7895176477990007</v>
      </c>
      <c r="J26">
        <f t="shared" si="4"/>
        <v>0.44419070824824852</v>
      </c>
      <c r="K26">
        <f t="shared" si="5"/>
        <v>0.66079295154185025</v>
      </c>
      <c r="L26">
        <f t="shared" si="6"/>
        <v>0.293518089150825</v>
      </c>
      <c r="M26">
        <f t="shared" si="7"/>
        <v>-0.35048235220099933</v>
      </c>
    </row>
    <row r="27" spans="1:19">
      <c r="A27">
        <v>455000000</v>
      </c>
      <c r="B27">
        <f t="shared" si="0"/>
        <v>455</v>
      </c>
      <c r="C27">
        <v>0.149115</v>
      </c>
      <c r="D27">
        <v>-0.124226</v>
      </c>
      <c r="E27">
        <v>2.5999999999999999E-3</v>
      </c>
      <c r="F27">
        <v>-3.6731E-2</v>
      </c>
      <c r="G27">
        <f t="shared" si="1"/>
        <v>3.6822905385099636E-2</v>
      </c>
      <c r="H27">
        <f t="shared" si="2"/>
        <v>-28.677638959260101</v>
      </c>
      <c r="I27">
        <f t="shared" si="9"/>
        <v>3.069332972869248</v>
      </c>
      <c r="J27">
        <f t="shared" si="4"/>
        <v>0.48874728867344713</v>
      </c>
      <c r="K27">
        <f t="shared" si="5"/>
        <v>0.65934065934065933</v>
      </c>
      <c r="L27">
        <f t="shared" si="6"/>
        <v>0.32225095956491018</v>
      </c>
      <c r="M27">
        <f t="shared" si="7"/>
        <v>-7.0667027130752055E-2</v>
      </c>
    </row>
    <row r="28" spans="1:19">
      <c r="A28">
        <v>456000000</v>
      </c>
      <c r="B28">
        <f t="shared" si="0"/>
        <v>456</v>
      </c>
      <c r="C28">
        <v>0.149594</v>
      </c>
      <c r="D28">
        <v>-0.12590399999999999</v>
      </c>
      <c r="E28">
        <v>-9.979E-3</v>
      </c>
      <c r="F28">
        <v>-4.6066999999999997E-2</v>
      </c>
      <c r="G28">
        <f t="shared" si="1"/>
        <v>4.7135431789684497E-2</v>
      </c>
      <c r="H28">
        <f t="shared" si="2"/>
        <v>-26.533050203169818</v>
      </c>
      <c r="I28">
        <f t="shared" si="9"/>
        <v>3.3533233721265052</v>
      </c>
      <c r="J28">
        <f t="shared" si="4"/>
        <v>0.53396868982906132</v>
      </c>
      <c r="K28">
        <f t="shared" si="5"/>
        <v>0.65789473684210531</v>
      </c>
      <c r="L28">
        <f t="shared" si="6"/>
        <v>0.35129519067701404</v>
      </c>
      <c r="M28">
        <f t="shared" si="7"/>
        <v>0.21332337212650496</v>
      </c>
    </row>
    <row r="29" spans="1:19">
      <c r="A29">
        <v>457000000</v>
      </c>
      <c r="B29">
        <f t="shared" si="0"/>
        <v>457</v>
      </c>
      <c r="C29">
        <v>0.14851300000000001</v>
      </c>
      <c r="D29">
        <v>-0.12673300000000001</v>
      </c>
      <c r="E29">
        <v>-2.9343000000000001E-2</v>
      </c>
      <c r="F29">
        <v>-5.2511000000000002E-2</v>
      </c>
      <c r="G29">
        <f t="shared" si="1"/>
        <v>6.0153277300576069E-2</v>
      </c>
      <c r="H29">
        <f t="shared" si="2"/>
        <v>-24.414814124659891</v>
      </c>
      <c r="I29">
        <f t="shared" si="9"/>
        <v>3.6495722041232201</v>
      </c>
      <c r="J29">
        <f t="shared" si="4"/>
        <v>0.58114207072025792</v>
      </c>
      <c r="K29">
        <f t="shared" si="5"/>
        <v>0.65645514223194745</v>
      </c>
      <c r="L29">
        <f t="shared" si="6"/>
        <v>0.38149370069163535</v>
      </c>
      <c r="M29">
        <f t="shared" si="7"/>
        <v>0.50957220412322013</v>
      </c>
    </row>
    <row r="30" spans="1:19">
      <c r="A30">
        <v>458000000</v>
      </c>
      <c r="B30">
        <f t="shared" si="0"/>
        <v>458</v>
      </c>
      <c r="C30">
        <v>0.149835</v>
      </c>
      <c r="D30">
        <v>-0.127669</v>
      </c>
      <c r="E30">
        <v>-5.5282999999999999E-2</v>
      </c>
      <c r="F30">
        <v>-5.2496000000000001E-2</v>
      </c>
      <c r="G30">
        <f t="shared" si="1"/>
        <v>7.6236737239994731E-2</v>
      </c>
      <c r="H30">
        <f t="shared" si="2"/>
        <v>-22.356713975880382</v>
      </c>
      <c r="I30">
        <f t="shared" si="9"/>
        <v>3.9512508718428601</v>
      </c>
      <c r="J30">
        <f t="shared" si="4"/>
        <v>0.62918007513421337</v>
      </c>
      <c r="K30">
        <f t="shared" si="5"/>
        <v>0.65502183406113534</v>
      </c>
      <c r="L30">
        <f t="shared" si="6"/>
        <v>0.41212668676913539</v>
      </c>
      <c r="M30">
        <f t="shared" si="7"/>
        <v>0.81125087184286016</v>
      </c>
    </row>
    <row r="31" spans="1:19">
      <c r="A31">
        <v>459000000</v>
      </c>
      <c r="B31">
        <f t="shared" si="0"/>
        <v>459</v>
      </c>
      <c r="C31">
        <v>0.14893500000000001</v>
      </c>
      <c r="D31">
        <v>-0.128557</v>
      </c>
      <c r="E31">
        <v>-8.7807999999999997E-2</v>
      </c>
      <c r="F31">
        <v>-4.1959000000000003E-2</v>
      </c>
      <c r="G31">
        <f t="shared" si="1"/>
        <v>9.7318048403161064E-2</v>
      </c>
      <c r="H31">
        <f t="shared" si="2"/>
        <v>-20.236132178185763</v>
      </c>
      <c r="I31">
        <f t="shared" si="9"/>
        <v>4.2650257054708209</v>
      </c>
      <c r="J31">
        <f t="shared" si="4"/>
        <v>0.6791442206163727</v>
      </c>
      <c r="K31">
        <f t="shared" si="5"/>
        <v>0.65359477124183007</v>
      </c>
      <c r="L31">
        <f t="shared" si="6"/>
        <v>0.44388511151396909</v>
      </c>
      <c r="M31">
        <f t="shared" si="7"/>
        <v>1.1250257054708213</v>
      </c>
    </row>
    <row r="32" spans="1:19">
      <c r="A32">
        <v>460000000</v>
      </c>
      <c r="B32">
        <f t="shared" si="0"/>
        <v>460</v>
      </c>
      <c r="C32">
        <v>0.14787400000000001</v>
      </c>
      <c r="D32">
        <v>-0.12916900000000001</v>
      </c>
      <c r="E32">
        <v>-0.12280099999999999</v>
      </c>
      <c r="F32">
        <v>-1.4786000000000001E-2</v>
      </c>
      <c r="G32">
        <f t="shared" si="1"/>
        <v>0.12368795978994883</v>
      </c>
      <c r="H32">
        <f t="shared" si="2"/>
        <v>-18.153451480543239</v>
      </c>
      <c r="I32">
        <f t="shared" si="9"/>
        <v>4.5909670004618377</v>
      </c>
      <c r="J32">
        <f t="shared" si="4"/>
        <v>0.73104570071048369</v>
      </c>
      <c r="K32">
        <f t="shared" si="5"/>
        <v>0.65217391304347827</v>
      </c>
      <c r="L32">
        <f t="shared" si="6"/>
        <v>0.47676893524596764</v>
      </c>
      <c r="M32">
        <f t="shared" si="7"/>
        <v>1.4509670004618376</v>
      </c>
    </row>
    <row r="33" spans="1:13">
      <c r="A33">
        <v>461000000</v>
      </c>
      <c r="B33">
        <f t="shared" si="0"/>
        <v>461</v>
      </c>
      <c r="C33">
        <v>0.14776</v>
      </c>
      <c r="D33">
        <v>-0.12909499999999999</v>
      </c>
      <c r="E33">
        <v>-0.15376100000000001</v>
      </c>
      <c r="F33">
        <v>3.3917999999999997E-2</v>
      </c>
      <c r="G33">
        <f t="shared" si="1"/>
        <v>0.15745753664083534</v>
      </c>
      <c r="H33">
        <f t="shared" si="2"/>
        <v>-16.056730944030193</v>
      </c>
      <c r="I33">
        <f>M33+3.14*2</f>
        <v>4.9263158087695249</v>
      </c>
      <c r="J33">
        <f t="shared" si="4"/>
        <v>0.78444519247922373</v>
      </c>
      <c r="K33">
        <f t="shared" si="5"/>
        <v>0.65075921908893708</v>
      </c>
      <c r="L33">
        <f t="shared" si="6"/>
        <v>0.51048494087585061</v>
      </c>
      <c r="M33">
        <f t="shared" si="7"/>
        <v>-1.3536841912304758</v>
      </c>
    </row>
    <row r="34" spans="1:13">
      <c r="A34">
        <v>462000000</v>
      </c>
      <c r="B34">
        <f t="shared" si="0"/>
        <v>462</v>
      </c>
      <c r="C34">
        <v>0.14729</v>
      </c>
      <c r="D34">
        <v>-0.130527</v>
      </c>
      <c r="E34">
        <v>-0.16821800000000001</v>
      </c>
      <c r="F34">
        <v>0.10872900000000001</v>
      </c>
      <c r="G34">
        <f t="shared" si="1"/>
        <v>0.20029800539446219</v>
      </c>
      <c r="H34">
        <f t="shared" si="2"/>
        <v>-13.966467509434693</v>
      </c>
      <c r="I34">
        <f t="shared" ref="I34:I39" si="10">M34+3.14*2</f>
        <v>5.2830141405133233</v>
      </c>
      <c r="J34">
        <f t="shared" si="4"/>
        <v>0.84124428989065658</v>
      </c>
      <c r="K34">
        <f t="shared" si="5"/>
        <v>0.64935064935064934</v>
      </c>
      <c r="L34">
        <f t="shared" si="6"/>
        <v>0.54626252590302371</v>
      </c>
      <c r="M34">
        <f t="shared" si="7"/>
        <v>-0.99698585948667695</v>
      </c>
    </row>
    <row r="35" spans="1:13">
      <c r="A35">
        <v>463000000</v>
      </c>
      <c r="B35">
        <f t="shared" si="0"/>
        <v>463</v>
      </c>
      <c r="C35">
        <v>0.148094</v>
      </c>
      <c r="D35">
        <v>-0.12950200000000001</v>
      </c>
      <c r="E35">
        <v>-0.14841699999999999</v>
      </c>
      <c r="F35">
        <v>0.20616100000000001</v>
      </c>
      <c r="G35">
        <f t="shared" si="1"/>
        <v>0.25402748632775946</v>
      </c>
      <c r="H35">
        <f t="shared" si="2"/>
        <v>-11.902385784558954</v>
      </c>
      <c r="I35">
        <f t="shared" si="10"/>
        <v>5.6560373902058751</v>
      </c>
      <c r="J35">
        <f t="shared" si="4"/>
        <v>0.90064289652959795</v>
      </c>
      <c r="K35">
        <f t="shared" si="5"/>
        <v>0.64794816414686829</v>
      </c>
      <c r="L35">
        <f t="shared" si="6"/>
        <v>0.58356991135827085</v>
      </c>
      <c r="M35">
        <f t="shared" si="7"/>
        <v>-0.62396260979412499</v>
      </c>
    </row>
    <row r="36" spans="1:13">
      <c r="A36">
        <v>464000000</v>
      </c>
      <c r="B36">
        <f t="shared" si="0"/>
        <v>464</v>
      </c>
      <c r="C36">
        <v>0.14611099999999999</v>
      </c>
      <c r="D36">
        <v>-0.13007299999999999</v>
      </c>
      <c r="E36">
        <v>-7.0037000000000002E-2</v>
      </c>
      <c r="F36">
        <v>0.31209199999999998</v>
      </c>
      <c r="G36">
        <f t="shared" si="1"/>
        <v>0.3198540258195916</v>
      </c>
      <c r="H36">
        <f t="shared" si="2"/>
        <v>-9.900963573917851</v>
      </c>
      <c r="I36">
        <f t="shared" si="10"/>
        <v>6.0592458742563648</v>
      </c>
      <c r="J36">
        <f t="shared" si="4"/>
        <v>0.96484806914910259</v>
      </c>
      <c r="K36">
        <f t="shared" si="5"/>
        <v>0.64655172413793105</v>
      </c>
      <c r="L36">
        <f t="shared" si="6"/>
        <v>0.62382418263950601</v>
      </c>
      <c r="M36">
        <f t="shared" si="7"/>
        <v>-0.22075412574363509</v>
      </c>
    </row>
    <row r="37" spans="1:13">
      <c r="A37">
        <v>465000000</v>
      </c>
      <c r="B37">
        <f t="shared" si="0"/>
        <v>465</v>
      </c>
      <c r="C37">
        <v>0.145985</v>
      </c>
      <c r="D37">
        <v>-0.12951799999999999</v>
      </c>
      <c r="E37">
        <v>8.0471000000000001E-2</v>
      </c>
      <c r="F37">
        <v>0.39233600000000002</v>
      </c>
      <c r="G37">
        <f t="shared" si="1"/>
        <v>0.40050358142843123</v>
      </c>
      <c r="H37">
        <f t="shared" si="2"/>
        <v>-7.947871919302707</v>
      </c>
      <c r="I37">
        <f t="shared" si="10"/>
        <v>6.4823016219461449</v>
      </c>
      <c r="J37">
        <f t="shared" si="4"/>
        <v>1.0322136340678574</v>
      </c>
      <c r="K37">
        <f t="shared" si="5"/>
        <v>0.64516129032258063</v>
      </c>
      <c r="L37">
        <f t="shared" si="6"/>
        <v>0.66594428004377892</v>
      </c>
      <c r="M37">
        <f t="shared" si="7"/>
        <v>0.20230162194614437</v>
      </c>
    </row>
    <row r="38" spans="1:13">
      <c r="A38">
        <v>466000000</v>
      </c>
      <c r="B38">
        <f t="shared" si="0"/>
        <v>466</v>
      </c>
      <c r="C38">
        <v>0.14549300000000001</v>
      </c>
      <c r="D38">
        <v>-0.12942600000000001</v>
      </c>
      <c r="E38">
        <v>0.30080499999999999</v>
      </c>
      <c r="F38">
        <v>0.395339</v>
      </c>
      <c r="G38">
        <f t="shared" si="1"/>
        <v>0.49676611493337586</v>
      </c>
      <c r="H38">
        <f t="shared" si="2"/>
        <v>-6.076960712319722</v>
      </c>
      <c r="I38">
        <f t="shared" si="10"/>
        <v>6.9304271599155882</v>
      </c>
      <c r="J38">
        <f t="shared" si="4"/>
        <v>1.1035712038082146</v>
      </c>
      <c r="K38">
        <f t="shared" si="5"/>
        <v>0.64377682403433478</v>
      </c>
      <c r="L38">
        <f t="shared" si="6"/>
        <v>0.71045356468339993</v>
      </c>
      <c r="M38">
        <f t="shared" si="7"/>
        <v>0.65042715991558764</v>
      </c>
    </row>
    <row r="39" spans="1:13">
      <c r="A39">
        <v>467000000</v>
      </c>
      <c r="B39">
        <f t="shared" si="0"/>
        <v>467</v>
      </c>
      <c r="C39">
        <v>0.14643900000000001</v>
      </c>
      <c r="D39">
        <v>-0.13001599999999999</v>
      </c>
      <c r="E39">
        <v>0.54416900000000001</v>
      </c>
      <c r="F39">
        <v>0.26553300000000002</v>
      </c>
      <c r="G39">
        <f t="shared" si="1"/>
        <v>0.60549787336538186</v>
      </c>
      <c r="H39">
        <f t="shared" si="2"/>
        <v>-4.3577475570181363</v>
      </c>
      <c r="I39">
        <f t="shared" si="10"/>
        <v>7.3968265902918944</v>
      </c>
      <c r="J39">
        <f t="shared" si="4"/>
        <v>1.1778386290273717</v>
      </c>
      <c r="K39">
        <f t="shared" si="5"/>
        <v>0.64239828693790146</v>
      </c>
      <c r="L39">
        <f t="shared" si="6"/>
        <v>0.75664151757647002</v>
      </c>
      <c r="M39">
        <f t="shared" si="7"/>
        <v>1.1168265902918943</v>
      </c>
    </row>
    <row r="40" spans="1:13">
      <c r="A40">
        <v>468000000</v>
      </c>
      <c r="B40">
        <f t="shared" si="0"/>
        <v>468</v>
      </c>
      <c r="C40">
        <v>0.14469499999999999</v>
      </c>
      <c r="D40">
        <v>-0.12894800000000001</v>
      </c>
      <c r="E40">
        <v>0.72148999999999996</v>
      </c>
      <c r="F40">
        <v>-2.1194999999999999E-2</v>
      </c>
      <c r="G40">
        <f t="shared" si="1"/>
        <v>0.72180125250999672</v>
      </c>
      <c r="H40">
        <f t="shared" si="2"/>
        <v>-2.8316473732745346</v>
      </c>
      <c r="I40">
        <f>M40+3.14*3</f>
        <v>7.8785719335059357</v>
      </c>
      <c r="J40">
        <f t="shared" si="4"/>
        <v>1.2545496709404356</v>
      </c>
      <c r="K40">
        <f t="shared" si="5"/>
        <v>0.64102564102564108</v>
      </c>
      <c r="L40">
        <f t="shared" si="6"/>
        <v>0.80419850701309981</v>
      </c>
      <c r="M40">
        <f t="shared" si="7"/>
        <v>-1.5414280664940641</v>
      </c>
    </row>
    <row r="41" spans="1:13">
      <c r="A41">
        <v>469000000</v>
      </c>
      <c r="B41">
        <f t="shared" si="0"/>
        <v>469</v>
      </c>
      <c r="C41">
        <v>0.14469599999999999</v>
      </c>
      <c r="D41">
        <v>-0.12842899999999999</v>
      </c>
      <c r="E41">
        <v>0.72560899999999995</v>
      </c>
      <c r="F41">
        <v>-0.42195500000000002</v>
      </c>
      <c r="G41">
        <f t="shared" si="1"/>
        <v>0.83937741386458575</v>
      </c>
      <c r="H41">
        <f t="shared" si="2"/>
        <v>-1.5208544210025707</v>
      </c>
      <c r="I41">
        <f t="shared" ref="I41:I46" si="11">M41+3.14*3</f>
        <v>8.3759229205499111</v>
      </c>
      <c r="J41">
        <f t="shared" si="4"/>
        <v>1.3337456879856546</v>
      </c>
      <c r="K41">
        <f t="shared" si="5"/>
        <v>0.63965884861407252</v>
      </c>
      <c r="L41">
        <f t="shared" si="6"/>
        <v>0.85314223112088783</v>
      </c>
      <c r="M41">
        <f t="shared" si="7"/>
        <v>-1.044077079450088</v>
      </c>
    </row>
    <row r="42" spans="1:13">
      <c r="A42">
        <v>470000000</v>
      </c>
      <c r="B42">
        <f t="shared" si="0"/>
        <v>470</v>
      </c>
      <c r="C42">
        <v>0.14501800000000001</v>
      </c>
      <c r="D42">
        <v>-0.12720100000000001</v>
      </c>
      <c r="E42">
        <v>0.48419800000000002</v>
      </c>
      <c r="F42">
        <v>-0.81450199999999995</v>
      </c>
      <c r="G42">
        <f t="shared" si="1"/>
        <v>0.94755538688142127</v>
      </c>
      <c r="H42">
        <f t="shared" si="2"/>
        <v>-0.46790790130979892</v>
      </c>
      <c r="I42">
        <f t="shared" si="11"/>
        <v>8.8836556945777279</v>
      </c>
      <c r="J42">
        <f t="shared" si="4"/>
        <v>1.414594855824479</v>
      </c>
      <c r="K42">
        <f t="shared" si="5"/>
        <v>0.63829787234042556</v>
      </c>
      <c r="L42">
        <f t="shared" si="6"/>
        <v>0.90293288669647598</v>
      </c>
      <c r="M42">
        <f t="shared" si="7"/>
        <v>-0.53634430542227141</v>
      </c>
    </row>
    <row r="43" spans="1:13">
      <c r="A43">
        <v>471000000</v>
      </c>
      <c r="B43">
        <f t="shared" si="0"/>
        <v>471</v>
      </c>
      <c r="C43">
        <v>0.145875</v>
      </c>
      <c r="D43">
        <v>-0.12586700000000001</v>
      </c>
      <c r="E43">
        <v>2.2959E-2</v>
      </c>
      <c r="F43">
        <v>-1.041901</v>
      </c>
      <c r="G43">
        <f t="shared" si="1"/>
        <v>1.0421539279213987</v>
      </c>
      <c r="H43">
        <f t="shared" si="2"/>
        <v>0.3586373948113411</v>
      </c>
      <c r="I43">
        <f t="shared" si="11"/>
        <v>9.397967882740323</v>
      </c>
      <c r="J43">
        <f t="shared" si="4"/>
        <v>1.4964917010732999</v>
      </c>
      <c r="K43">
        <f t="shared" si="5"/>
        <v>0.63694267515923564</v>
      </c>
      <c r="L43">
        <f t="shared" si="6"/>
        <v>0.95317942743522277</v>
      </c>
      <c r="M43">
        <f t="shared" si="7"/>
        <v>-2.2032117259676576E-2</v>
      </c>
    </row>
    <row r="44" spans="1:13">
      <c r="A44">
        <v>472000000</v>
      </c>
      <c r="B44">
        <f t="shared" si="0"/>
        <v>472</v>
      </c>
      <c r="C44">
        <v>0.14833099999999999</v>
      </c>
      <c r="D44">
        <v>-0.12449399999999999</v>
      </c>
      <c r="E44">
        <v>-0.526837</v>
      </c>
      <c r="F44">
        <v>-0.98601399999999995</v>
      </c>
      <c r="G44">
        <f t="shared" si="1"/>
        <v>1.1179359698860216</v>
      </c>
      <c r="H44">
        <f t="shared" si="2"/>
        <v>0.9683385983512951</v>
      </c>
      <c r="I44">
        <f t="shared" si="11"/>
        <v>9.9107172877720604</v>
      </c>
      <c r="J44">
        <f t="shared" si="4"/>
        <v>1.578139695505105</v>
      </c>
      <c r="K44">
        <f t="shared" si="5"/>
        <v>0.63559322033898302</v>
      </c>
      <c r="L44">
        <f t="shared" si="6"/>
        <v>1.0030548912108719</v>
      </c>
      <c r="M44">
        <f t="shared" si="7"/>
        <v>0.49071728777206064</v>
      </c>
    </row>
    <row r="45" spans="1:13">
      <c r="A45">
        <v>473000000</v>
      </c>
      <c r="B45">
        <f t="shared" si="0"/>
        <v>473</v>
      </c>
      <c r="C45">
        <v>0.149451</v>
      </c>
      <c r="D45">
        <v>-0.12474499999999999</v>
      </c>
      <c r="E45">
        <v>-0.99002599999999996</v>
      </c>
      <c r="F45">
        <v>-0.63910400000000001</v>
      </c>
      <c r="G45">
        <f t="shared" si="1"/>
        <v>1.1783910231718502</v>
      </c>
      <c r="H45">
        <f t="shared" si="2"/>
        <v>1.4257885089762847</v>
      </c>
      <c r="I45">
        <f t="shared" si="11"/>
        <v>10.417560958630528</v>
      </c>
      <c r="J45">
        <f t="shared" si="4"/>
        <v>1.658847286406135</v>
      </c>
      <c r="K45">
        <f t="shared" si="5"/>
        <v>0.63424947145877375</v>
      </c>
      <c r="L45">
        <f t="shared" si="6"/>
        <v>1.0521230146339122</v>
      </c>
      <c r="M45">
        <f t="shared" si="7"/>
        <v>0.99756095863052729</v>
      </c>
    </row>
    <row r="46" spans="1:13">
      <c r="A46">
        <v>474000000</v>
      </c>
      <c r="B46">
        <f t="shared" si="0"/>
        <v>474</v>
      </c>
      <c r="C46">
        <v>0.152971</v>
      </c>
      <c r="D46">
        <v>-0.12559799999999999</v>
      </c>
      <c r="E46">
        <v>-1.2159690000000001</v>
      </c>
      <c r="F46">
        <v>-9.1778999999999999E-2</v>
      </c>
      <c r="G46">
        <f t="shared" si="1"/>
        <v>1.2194277320948546</v>
      </c>
      <c r="H46">
        <f t="shared" si="2"/>
        <v>1.7231213495358926</v>
      </c>
      <c r="I46">
        <f t="shared" si="11"/>
        <v>10.91546109469242</v>
      </c>
      <c r="J46">
        <f t="shared" si="4"/>
        <v>1.7381307475624872</v>
      </c>
      <c r="K46">
        <f t="shared" si="5"/>
        <v>0.63291139240506333</v>
      </c>
      <c r="L46">
        <f t="shared" si="6"/>
        <v>1.1000827516218274</v>
      </c>
      <c r="M46">
        <f t="shared" si="7"/>
        <v>1.4954610946924205</v>
      </c>
    </row>
    <row r="47" spans="1:13">
      <c r="A47">
        <v>475000000</v>
      </c>
      <c r="B47">
        <f t="shared" si="0"/>
        <v>475</v>
      </c>
      <c r="C47">
        <v>0.153087</v>
      </c>
      <c r="D47">
        <v>-0.126189</v>
      </c>
      <c r="E47">
        <v>-1.131578</v>
      </c>
      <c r="F47">
        <v>0.499085</v>
      </c>
      <c r="G47">
        <f t="shared" si="1"/>
        <v>1.2367516352562464</v>
      </c>
      <c r="H47">
        <f t="shared" si="2"/>
        <v>1.8456498653784266</v>
      </c>
      <c r="I47">
        <f>M47+3.14*4</f>
        <v>11.404591765499889</v>
      </c>
      <c r="J47">
        <f t="shared" si="4"/>
        <v>1.8160177970541225</v>
      </c>
      <c r="K47">
        <f t="shared" si="5"/>
        <v>0.63157894736842102</v>
      </c>
      <c r="L47">
        <f t="shared" si="6"/>
        <v>1.1469586086657615</v>
      </c>
      <c r="M47">
        <f t="shared" si="7"/>
        <v>-1.155408234500112</v>
      </c>
    </row>
    <row r="48" spans="1:13">
      <c r="A48">
        <v>476000000</v>
      </c>
      <c r="B48">
        <f t="shared" si="0"/>
        <v>476</v>
      </c>
      <c r="C48">
        <v>0.15542300000000001</v>
      </c>
      <c r="D48">
        <v>-0.12873799999999999</v>
      </c>
      <c r="E48">
        <v>-0.776586</v>
      </c>
      <c r="F48">
        <v>0.97017500000000001</v>
      </c>
      <c r="G48">
        <f t="shared" si="1"/>
        <v>1.2427088742022405</v>
      </c>
      <c r="H48">
        <f t="shared" si="2"/>
        <v>1.8873879930090565</v>
      </c>
      <c r="I48">
        <f t="shared" ref="I48:I52" si="12">M48+3.14*4</f>
        <v>11.884978809119019</v>
      </c>
      <c r="J48">
        <f t="shared" si="4"/>
        <v>1.8925125492227737</v>
      </c>
      <c r="K48">
        <f t="shared" si="5"/>
        <v>0.63025210084033612</v>
      </c>
      <c r="L48">
        <f t="shared" si="6"/>
        <v>1.1927600100143532</v>
      </c>
      <c r="M48">
        <f t="shared" si="7"/>
        <v>-0.67502119088098167</v>
      </c>
    </row>
    <row r="49" spans="1:13">
      <c r="A49">
        <v>477000000</v>
      </c>
      <c r="B49">
        <f t="shared" si="0"/>
        <v>477</v>
      </c>
      <c r="C49">
        <v>0.155754</v>
      </c>
      <c r="D49">
        <v>-0.13231599999999999</v>
      </c>
      <c r="E49">
        <v>-0.23428399999999999</v>
      </c>
      <c r="F49">
        <v>1.2101930000000001</v>
      </c>
      <c r="G49">
        <f t="shared" si="1"/>
        <v>1.2326621961855568</v>
      </c>
      <c r="H49">
        <f t="shared" si="2"/>
        <v>1.8168815411158383</v>
      </c>
      <c r="I49">
        <f t="shared" si="12"/>
        <v>12.368773250355305</v>
      </c>
      <c r="J49">
        <f t="shared" si="4"/>
        <v>1.9695498806298257</v>
      </c>
      <c r="K49">
        <f t="shared" si="5"/>
        <v>0.62893081761006286</v>
      </c>
      <c r="L49">
        <f t="shared" si="6"/>
        <v>1.2387106167483179</v>
      </c>
      <c r="M49">
        <f t="shared" si="7"/>
        <v>-0.19122674964469449</v>
      </c>
    </row>
    <row r="50" spans="1:13">
      <c r="A50">
        <v>478000000</v>
      </c>
      <c r="B50">
        <f t="shared" si="0"/>
        <v>478</v>
      </c>
      <c r="C50">
        <v>0.156384</v>
      </c>
      <c r="D50">
        <v>-0.13381199999999999</v>
      </c>
      <c r="E50">
        <v>0.343997</v>
      </c>
      <c r="F50">
        <v>1.1558200000000001</v>
      </c>
      <c r="G50">
        <f t="shared" si="1"/>
        <v>1.205924462148853</v>
      </c>
      <c r="H50">
        <f t="shared" si="2"/>
        <v>1.6264020980500948</v>
      </c>
      <c r="I50">
        <f t="shared" si="12"/>
        <v>12.849273352120676</v>
      </c>
      <c r="J50">
        <f t="shared" si="4"/>
        <v>2.0460626356880058</v>
      </c>
      <c r="K50">
        <f t="shared" si="5"/>
        <v>0.62761506276150625</v>
      </c>
      <c r="L50">
        <f t="shared" si="6"/>
        <v>1.2841397295113006</v>
      </c>
      <c r="M50">
        <f t="shared" si="7"/>
        <v>0.28927335212067623</v>
      </c>
    </row>
    <row r="51" spans="1:13">
      <c r="A51">
        <v>479000000</v>
      </c>
      <c r="B51">
        <f t="shared" si="0"/>
        <v>479</v>
      </c>
      <c r="C51">
        <v>0.15364800000000001</v>
      </c>
      <c r="D51">
        <v>-0.136126</v>
      </c>
      <c r="E51">
        <v>0.81455900000000003</v>
      </c>
      <c r="F51">
        <v>0.83757000000000004</v>
      </c>
      <c r="G51">
        <f t="shared" si="1"/>
        <v>1.168344927399867</v>
      </c>
      <c r="H51">
        <f t="shared" si="2"/>
        <v>1.3514215464814368</v>
      </c>
      <c r="I51">
        <f t="shared" si="12"/>
        <v>13.331470974786622</v>
      </c>
      <c r="J51">
        <f t="shared" si="4"/>
        <v>2.1228456966220737</v>
      </c>
      <c r="K51">
        <f t="shared" si="5"/>
        <v>0.62630480167014613</v>
      </c>
      <c r="L51">
        <f t="shared" si="6"/>
        <v>1.329548452999211</v>
      </c>
      <c r="M51">
        <f t="shared" si="7"/>
        <v>0.77147097478662141</v>
      </c>
    </row>
    <row r="52" spans="1:13">
      <c r="A52">
        <v>480000000</v>
      </c>
      <c r="B52">
        <f t="shared" si="0"/>
        <v>480</v>
      </c>
      <c r="C52">
        <v>0.15209400000000001</v>
      </c>
      <c r="D52">
        <v>-0.13632</v>
      </c>
      <c r="E52">
        <v>1.05731</v>
      </c>
      <c r="F52">
        <v>0.353601</v>
      </c>
      <c r="G52">
        <f t="shared" si="1"/>
        <v>1.1148713393486263</v>
      </c>
      <c r="H52">
        <f t="shared" si="2"/>
        <v>0.94449501880468623</v>
      </c>
      <c r="I52">
        <f t="shared" si="12"/>
        <v>13.808054999984948</v>
      </c>
      <c r="J52">
        <f t="shared" si="4"/>
        <v>2.1987348726090681</v>
      </c>
      <c r="K52">
        <f t="shared" si="5"/>
        <v>0.625</v>
      </c>
      <c r="L52">
        <f t="shared" si="6"/>
        <v>1.3742092953806675</v>
      </c>
      <c r="M52">
        <f t="shared" si="7"/>
        <v>1.2480549999849484</v>
      </c>
    </row>
    <row r="53" spans="1:13">
      <c r="A53">
        <v>481000000</v>
      </c>
      <c r="B53">
        <f t="shared" si="0"/>
        <v>481</v>
      </c>
      <c r="C53">
        <v>0.15102099999999999</v>
      </c>
      <c r="D53">
        <v>-0.13616700000000001</v>
      </c>
      <c r="E53">
        <v>1.0306139999999999</v>
      </c>
      <c r="F53">
        <v>-0.15610299999999999</v>
      </c>
      <c r="G53">
        <f t="shared" si="1"/>
        <v>1.0423691110182611</v>
      </c>
      <c r="H53">
        <f t="shared" si="2"/>
        <v>0.36043066512118976</v>
      </c>
      <c r="I53">
        <f>M53+3.14*5</f>
        <v>14.279527071241574</v>
      </c>
      <c r="J53">
        <f t="shared" si="4"/>
        <v>2.2738100431913333</v>
      </c>
      <c r="K53">
        <f t="shared" si="5"/>
        <v>0.62370062370062374</v>
      </c>
      <c r="L53">
        <f t="shared" si="6"/>
        <v>1.4181767421151767</v>
      </c>
      <c r="M53">
        <f t="shared" si="7"/>
        <v>-1.4204729287584268</v>
      </c>
    </row>
    <row r="54" spans="1:13">
      <c r="A54">
        <v>482000000</v>
      </c>
      <c r="B54">
        <f t="shared" si="0"/>
        <v>482</v>
      </c>
      <c r="C54">
        <v>0.150033</v>
      </c>
      <c r="D54">
        <v>-0.137572</v>
      </c>
      <c r="E54">
        <v>0.78409499999999999</v>
      </c>
      <c r="F54">
        <v>-0.55809299999999995</v>
      </c>
      <c r="G54">
        <f t="shared" si="1"/>
        <v>0.96243065499494551</v>
      </c>
      <c r="H54">
        <f t="shared" si="2"/>
        <v>-0.33261104912648998</v>
      </c>
      <c r="I54">
        <f t="shared" ref="I54:I59" si="13">M54+3.14*5</f>
        <v>14.747783420078532</v>
      </c>
      <c r="J54">
        <f t="shared" si="4"/>
        <v>2.3483731560634604</v>
      </c>
      <c r="K54">
        <f t="shared" si="5"/>
        <v>0.62240663900414939</v>
      </c>
      <c r="L54">
        <f t="shared" si="6"/>
        <v>1.4616430431930252</v>
      </c>
      <c r="M54">
        <f t="shared" si="7"/>
        <v>-0.95221657992146969</v>
      </c>
    </row>
    <row r="55" spans="1:13">
      <c r="A55">
        <v>483000000</v>
      </c>
      <c r="B55">
        <f t="shared" si="0"/>
        <v>483</v>
      </c>
      <c r="C55">
        <v>0.14868500000000001</v>
      </c>
      <c r="D55">
        <v>-0.135458</v>
      </c>
      <c r="E55">
        <v>0.41055599999999998</v>
      </c>
      <c r="F55">
        <v>-0.76486500000000002</v>
      </c>
      <c r="G55">
        <f t="shared" si="1"/>
        <v>0.86808680289530959</v>
      </c>
      <c r="H55">
        <f t="shared" si="2"/>
        <v>-1.2287369219630642</v>
      </c>
      <c r="I55">
        <f t="shared" si="13"/>
        <v>15.207371482018383</v>
      </c>
      <c r="J55">
        <f t="shared" si="4"/>
        <v>2.4215559684742645</v>
      </c>
      <c r="K55">
        <f t="shared" si="5"/>
        <v>0.6211180124223602</v>
      </c>
      <c r="L55">
        <f t="shared" si="6"/>
        <v>1.5040720301082386</v>
      </c>
      <c r="M55">
        <f t="shared" si="7"/>
        <v>-0.49262851798161805</v>
      </c>
    </row>
    <row r="56" spans="1:13">
      <c r="A56">
        <v>484000000</v>
      </c>
      <c r="B56">
        <f t="shared" si="0"/>
        <v>484</v>
      </c>
      <c r="C56">
        <v>0.14763200000000001</v>
      </c>
      <c r="D56">
        <v>-0.13614000000000001</v>
      </c>
      <c r="E56">
        <v>3.0235999999999999E-2</v>
      </c>
      <c r="F56">
        <v>-0.77376900000000004</v>
      </c>
      <c r="G56">
        <f t="shared" si="1"/>
        <v>0.77435952958364251</v>
      </c>
      <c r="H56">
        <f t="shared" si="2"/>
        <v>-2.2211470535022015</v>
      </c>
      <c r="I56">
        <f t="shared" si="13"/>
        <v>15.660943609240638</v>
      </c>
      <c r="J56">
        <f t="shared" si="4"/>
        <v>2.4937808294969166</v>
      </c>
      <c r="K56">
        <f t="shared" si="5"/>
        <v>0.6198347107438017</v>
      </c>
      <c r="L56">
        <f t="shared" si="6"/>
        <v>1.5457319191096592</v>
      </c>
      <c r="M56">
        <f t="shared" si="7"/>
        <v>-3.9056390759362264E-2</v>
      </c>
    </row>
    <row r="57" spans="1:13">
      <c r="A57">
        <v>485000000</v>
      </c>
      <c r="B57">
        <f t="shared" si="0"/>
        <v>485</v>
      </c>
      <c r="C57">
        <v>0.14763100000000001</v>
      </c>
      <c r="D57">
        <v>-0.13591400000000001</v>
      </c>
      <c r="E57">
        <v>-0.26491599999999998</v>
      </c>
      <c r="F57">
        <v>-0.62446800000000002</v>
      </c>
      <c r="G57">
        <f t="shared" si="1"/>
        <v>0.6783367674540427</v>
      </c>
      <c r="H57">
        <f t="shared" si="2"/>
        <v>-3.371092850218131</v>
      </c>
      <c r="I57">
        <f t="shared" si="13"/>
        <v>16.101215474591747</v>
      </c>
      <c r="J57">
        <f t="shared" si="4"/>
        <v>2.5638878144254371</v>
      </c>
      <c r="K57">
        <f t="shared" si="5"/>
        <v>0.61855670103092786</v>
      </c>
      <c r="L57">
        <f t="shared" si="6"/>
        <v>1.5859099883043941</v>
      </c>
      <c r="M57">
        <f t="shared" si="7"/>
        <v>0.40121547459174467</v>
      </c>
    </row>
    <row r="58" spans="1:13">
      <c r="A58">
        <v>486000000</v>
      </c>
      <c r="B58">
        <f t="shared" si="0"/>
        <v>486</v>
      </c>
      <c r="C58">
        <v>0.14892</v>
      </c>
      <c r="D58">
        <v>-0.13612099999999999</v>
      </c>
      <c r="E58">
        <v>-0.43239899999999998</v>
      </c>
      <c r="F58">
        <v>-0.39677600000000002</v>
      </c>
      <c r="G58">
        <f t="shared" si="1"/>
        <v>0.58685610619384376</v>
      </c>
      <c r="H58">
        <f t="shared" si="2"/>
        <v>-4.6293674451242213</v>
      </c>
      <c r="I58">
        <f t="shared" si="13"/>
        <v>16.528333740815441</v>
      </c>
      <c r="J58">
        <f t="shared" si="4"/>
        <v>2.6319002771999109</v>
      </c>
      <c r="K58">
        <f t="shared" si="5"/>
        <v>0.61728395061728392</v>
      </c>
      <c r="L58">
        <f t="shared" si="6"/>
        <v>1.6246298007406856</v>
      </c>
      <c r="M58">
        <f t="shared" si="7"/>
        <v>0.82833374081544142</v>
      </c>
    </row>
    <row r="59" spans="1:13">
      <c r="A59">
        <v>487000000</v>
      </c>
      <c r="B59">
        <f t="shared" si="0"/>
        <v>487</v>
      </c>
      <c r="C59">
        <v>0.14746600000000001</v>
      </c>
      <c r="D59">
        <v>-0.135963</v>
      </c>
      <c r="E59">
        <v>-0.47444199999999997</v>
      </c>
      <c r="F59">
        <v>-0.16452800000000001</v>
      </c>
      <c r="G59">
        <f t="shared" si="1"/>
        <v>0.50216000851123144</v>
      </c>
      <c r="H59">
        <f t="shared" si="2"/>
        <v>-5.9831575399276682</v>
      </c>
      <c r="I59">
        <f t="shared" si="13"/>
        <v>16.936991091815297</v>
      </c>
      <c r="J59">
        <f t="shared" si="4"/>
        <v>2.6969731037922449</v>
      </c>
      <c r="K59">
        <f t="shared" si="5"/>
        <v>0.61601642710472282</v>
      </c>
      <c r="L59">
        <f t="shared" si="6"/>
        <v>1.6613797353956334</v>
      </c>
      <c r="M59">
        <f t="shared" si="7"/>
        <v>1.2369910918152955</v>
      </c>
    </row>
    <row r="60" spans="1:13">
      <c r="A60">
        <v>488000000</v>
      </c>
      <c r="B60">
        <f t="shared" si="0"/>
        <v>488</v>
      </c>
      <c r="C60">
        <v>0.148947</v>
      </c>
      <c r="D60">
        <v>-0.13661899999999999</v>
      </c>
      <c r="E60">
        <v>-0.42536200000000002</v>
      </c>
      <c r="F60">
        <v>2.4840999999999998E-2</v>
      </c>
      <c r="G60">
        <f t="shared" si="1"/>
        <v>0.4260867356830062</v>
      </c>
      <c r="H60">
        <f t="shared" si="2"/>
        <v>-7.4100397083561713</v>
      </c>
      <c r="I60">
        <f>M60+3.14*6</f>
        <v>17.327537086614079</v>
      </c>
      <c r="J60">
        <f t="shared" si="4"/>
        <v>2.7591619564672101</v>
      </c>
      <c r="K60">
        <f t="shared" si="5"/>
        <v>0.61475409836065575</v>
      </c>
      <c r="L60">
        <f t="shared" si="6"/>
        <v>1.6962061207790227</v>
      </c>
      <c r="M60">
        <f t="shared" si="7"/>
        <v>-1.5124629133859202</v>
      </c>
    </row>
    <row r="61" spans="1:13">
      <c r="A61">
        <v>489000000</v>
      </c>
      <c r="B61">
        <f t="shared" si="0"/>
        <v>489</v>
      </c>
      <c r="C61">
        <v>0.147926</v>
      </c>
      <c r="D61">
        <v>-0.13746800000000001</v>
      </c>
      <c r="E61">
        <v>-0.324631</v>
      </c>
      <c r="F61">
        <v>0.149063</v>
      </c>
      <c r="G61">
        <f t="shared" si="1"/>
        <v>0.35721851034065971</v>
      </c>
      <c r="H61">
        <f t="shared" si="2"/>
        <v>-8.9413208987760786</v>
      </c>
      <c r="I61">
        <f t="shared" ref="I61:I70" si="14">M61+3.14*6</f>
        <v>17.699662709009246</v>
      </c>
      <c r="J61">
        <f t="shared" si="4"/>
        <v>2.8184176288231284</v>
      </c>
      <c r="K61">
        <f t="shared" si="5"/>
        <v>0.61349693251533743</v>
      </c>
      <c r="L61">
        <f t="shared" si="6"/>
        <v>1.7290905698301402</v>
      </c>
      <c r="M61">
        <f t="shared" si="7"/>
        <v>-1.1403372909907536</v>
      </c>
    </row>
    <row r="62" spans="1:13">
      <c r="A62">
        <v>490000000</v>
      </c>
      <c r="B62">
        <f t="shared" si="0"/>
        <v>490</v>
      </c>
      <c r="C62">
        <v>0.146318</v>
      </c>
      <c r="D62">
        <v>-0.13670499999999999</v>
      </c>
      <c r="E62">
        <v>-0.210009</v>
      </c>
      <c r="F62">
        <v>0.2114</v>
      </c>
      <c r="G62">
        <f t="shared" si="1"/>
        <v>0.29798278487355606</v>
      </c>
      <c r="H62">
        <f t="shared" si="2"/>
        <v>-10.516176507091057</v>
      </c>
      <c r="I62">
        <f t="shared" si="14"/>
        <v>18.057902655873519</v>
      </c>
      <c r="J62">
        <f t="shared" si="4"/>
        <v>2.8754622063492863</v>
      </c>
      <c r="K62">
        <f t="shared" si="5"/>
        <v>0.61224489795918369</v>
      </c>
      <c r="L62">
        <f t="shared" si="6"/>
        <v>1.7604870651118081</v>
      </c>
      <c r="M62">
        <f t="shared" si="7"/>
        <v>-0.78209734412648135</v>
      </c>
    </row>
    <row r="63" spans="1:13">
      <c r="A63">
        <v>491000000</v>
      </c>
      <c r="B63">
        <f t="shared" si="0"/>
        <v>491</v>
      </c>
      <c r="C63">
        <v>0.14593800000000001</v>
      </c>
      <c r="D63">
        <v>-0.13683200000000001</v>
      </c>
      <c r="E63">
        <v>-0.10668800000000001</v>
      </c>
      <c r="F63">
        <v>0.225078</v>
      </c>
      <c r="G63">
        <f t="shared" si="1"/>
        <v>0.24908318977401905</v>
      </c>
      <c r="H63">
        <f t="shared" si="2"/>
        <v>-12.073111626285529</v>
      </c>
      <c r="I63">
        <f t="shared" si="14"/>
        <v>18.397364160591003</v>
      </c>
      <c r="J63">
        <f t="shared" si="4"/>
        <v>2.9295165860813697</v>
      </c>
      <c r="K63">
        <f t="shared" si="5"/>
        <v>0.61099796334012224</v>
      </c>
      <c r="L63">
        <f t="shared" si="6"/>
        <v>1.7899286676668247</v>
      </c>
      <c r="M63">
        <f t="shared" si="7"/>
        <v>-0.44263583940899642</v>
      </c>
    </row>
    <row r="64" spans="1:13">
      <c r="A64">
        <v>492000000</v>
      </c>
      <c r="B64">
        <f t="shared" si="0"/>
        <v>492</v>
      </c>
      <c r="C64">
        <v>0.14515</v>
      </c>
      <c r="D64">
        <v>-0.13710700000000001</v>
      </c>
      <c r="E64">
        <v>-2.419E-2</v>
      </c>
      <c r="F64">
        <v>0.20577599999999999</v>
      </c>
      <c r="G64">
        <f t="shared" si="1"/>
        <v>0.2071929493877627</v>
      </c>
      <c r="H64">
        <f t="shared" si="2"/>
        <v>-13.672500547463461</v>
      </c>
      <c r="I64">
        <f t="shared" si="14"/>
        <v>18.722982047329964</v>
      </c>
      <c r="J64">
        <f t="shared" si="4"/>
        <v>2.9813665680461723</v>
      </c>
      <c r="K64">
        <f t="shared" si="5"/>
        <v>0.6097560975609756</v>
      </c>
      <c r="L64">
        <f t="shared" si="6"/>
        <v>1.8179064439305928</v>
      </c>
      <c r="M64">
        <f t="shared" si="7"/>
        <v>-0.11701795267003681</v>
      </c>
    </row>
    <row r="65" spans="1:13">
      <c r="A65">
        <v>493000000</v>
      </c>
      <c r="B65">
        <f t="shared" si="0"/>
        <v>493</v>
      </c>
      <c r="C65">
        <v>0.146754</v>
      </c>
      <c r="D65">
        <v>-0.136013</v>
      </c>
      <c r="E65">
        <v>3.3159000000000001E-2</v>
      </c>
      <c r="F65">
        <v>0.16892699999999999</v>
      </c>
      <c r="G65">
        <f t="shared" si="1"/>
        <v>0.1721506625314001</v>
      </c>
      <c r="H65">
        <f t="shared" si="2"/>
        <v>-15.281826030992431</v>
      </c>
      <c r="I65">
        <f t="shared" si="14"/>
        <v>19.033827539666252</v>
      </c>
      <c r="J65">
        <f t="shared" si="4"/>
        <v>3.0308642579086387</v>
      </c>
      <c r="K65">
        <f t="shared" si="5"/>
        <v>0.60851926977687631</v>
      </c>
      <c r="L65">
        <f t="shared" si="6"/>
        <v>1.8443393050153989</v>
      </c>
      <c r="M65">
        <f t="shared" si="7"/>
        <v>0.19382753966625352</v>
      </c>
    </row>
    <row r="66" spans="1:13">
      <c r="A66">
        <v>494000000</v>
      </c>
      <c r="B66">
        <f t="shared" si="0"/>
        <v>494</v>
      </c>
      <c r="C66">
        <v>0.145839</v>
      </c>
      <c r="D66">
        <v>-0.136212</v>
      </c>
      <c r="E66">
        <v>6.7630999999999997E-2</v>
      </c>
      <c r="F66">
        <v>0.12662999999999999</v>
      </c>
      <c r="G66">
        <f t="shared" si="1"/>
        <v>0.14355873035451377</v>
      </c>
      <c r="H66">
        <f t="shared" si="2"/>
        <v>-16.859407825174806</v>
      </c>
      <c r="I66">
        <f t="shared" si="14"/>
        <v>19.330541223408346</v>
      </c>
      <c r="J66">
        <f t="shared" si="4"/>
        <v>3.0781116597783988</v>
      </c>
      <c r="K66">
        <f t="shared" si="5"/>
        <v>0.60728744939271251</v>
      </c>
      <c r="L66">
        <f t="shared" si="6"/>
        <v>1.8692985788127927</v>
      </c>
      <c r="M66">
        <f t="shared" si="7"/>
        <v>0.49054122340834816</v>
      </c>
    </row>
    <row r="67" spans="1:13">
      <c r="A67">
        <v>495000000</v>
      </c>
      <c r="B67">
        <f t="shared" ref="B67:B102" si="15">A67/1000000</f>
        <v>495</v>
      </c>
      <c r="C67">
        <v>0.14643999999999999</v>
      </c>
      <c r="D67">
        <v>-0.135689</v>
      </c>
      <c r="E67">
        <v>8.3657999999999996E-2</v>
      </c>
      <c r="F67">
        <v>8.6509000000000003E-2</v>
      </c>
      <c r="G67">
        <f t="shared" ref="G67:G102" si="16">SQRT(E67*E67+F67*F67)</f>
        <v>0.1203431262889576</v>
      </c>
      <c r="H67">
        <f t="shared" ref="H67:H102" si="17">20*LOG10(G67)</f>
        <v>-18.391574210816572</v>
      </c>
      <c r="I67">
        <f t="shared" si="14"/>
        <v>19.60864560099974</v>
      </c>
      <c r="J67">
        <f t="shared" ref="J67:J102" si="18">I67/6.28</f>
        <v>3.1223957963375382</v>
      </c>
      <c r="K67">
        <f t="shared" ref="K67:K102" si="19">300000000/A67</f>
        <v>0.60606060606060608</v>
      </c>
      <c r="L67">
        <f t="shared" ref="L67:L102" si="20">J67*K67</f>
        <v>1.8923610886894171</v>
      </c>
      <c r="M67">
        <f t="shared" ref="M67:M102" si="21">ATAN(E67/F67)</f>
        <v>0.76864560099974033</v>
      </c>
    </row>
    <row r="68" spans="1:13">
      <c r="A68">
        <v>496000000</v>
      </c>
      <c r="B68">
        <f t="shared" si="15"/>
        <v>496</v>
      </c>
      <c r="C68">
        <v>0.14571799999999999</v>
      </c>
      <c r="D68">
        <v>-0.135075</v>
      </c>
      <c r="E68">
        <v>8.8044999999999998E-2</v>
      </c>
      <c r="F68">
        <v>5.1667999999999999E-2</v>
      </c>
      <c r="G68">
        <f t="shared" si="16"/>
        <v>0.10208576908168934</v>
      </c>
      <c r="H68">
        <f t="shared" si="17"/>
        <v>-19.820695900681805</v>
      </c>
      <c r="I68">
        <f t="shared" si="14"/>
        <v>19.880112267703701</v>
      </c>
      <c r="J68">
        <f t="shared" si="18"/>
        <v>3.1656229725642837</v>
      </c>
      <c r="K68">
        <f t="shared" si="19"/>
        <v>0.60483870967741937</v>
      </c>
      <c r="L68">
        <f t="shared" si="20"/>
        <v>1.914691314050978</v>
      </c>
      <c r="M68">
        <f t="shared" si="21"/>
        <v>1.0401122677037</v>
      </c>
    </row>
    <row r="69" spans="1:13">
      <c r="A69">
        <v>497000000</v>
      </c>
      <c r="B69">
        <f t="shared" si="15"/>
        <v>497</v>
      </c>
      <c r="C69">
        <v>0.146147</v>
      </c>
      <c r="D69">
        <v>-0.13570299999999999</v>
      </c>
      <c r="E69">
        <v>8.3776000000000003E-2</v>
      </c>
      <c r="F69">
        <v>2.2622E-2</v>
      </c>
      <c r="G69">
        <f t="shared" si="16"/>
        <v>8.6776569763963363E-2</v>
      </c>
      <c r="H69">
        <f t="shared" si="17"/>
        <v>-21.23195042638692</v>
      </c>
      <c r="I69">
        <f t="shared" si="14"/>
        <v>20.14705690119678</v>
      </c>
      <c r="J69">
        <f t="shared" si="18"/>
        <v>3.2081300798084045</v>
      </c>
      <c r="K69">
        <f t="shared" si="19"/>
        <v>0.60362173038229372</v>
      </c>
      <c r="L69">
        <f t="shared" si="20"/>
        <v>1.9364970300654352</v>
      </c>
      <c r="M69">
        <f t="shared" si="21"/>
        <v>1.3070569011967794</v>
      </c>
    </row>
    <row r="70" spans="1:13">
      <c r="A70">
        <v>498000000</v>
      </c>
      <c r="B70">
        <f t="shared" si="15"/>
        <v>498</v>
      </c>
      <c r="C70">
        <v>0.14621100000000001</v>
      </c>
      <c r="D70">
        <v>-0.13642499999999999</v>
      </c>
      <c r="E70">
        <v>7.3918999999999999E-2</v>
      </c>
      <c r="F70" s="1">
        <v>6.3E-5</v>
      </c>
      <c r="G70">
        <f t="shared" si="16"/>
        <v>7.3919026846949232E-2</v>
      </c>
      <c r="H70">
        <f t="shared" si="17"/>
        <v>-22.624875185808236</v>
      </c>
      <c r="I70">
        <f t="shared" si="14"/>
        <v>20.409944042744169</v>
      </c>
      <c r="J70">
        <f t="shared" si="18"/>
        <v>3.2499910896089439</v>
      </c>
      <c r="K70">
        <f t="shared" si="19"/>
        <v>0.60240963855421692</v>
      </c>
      <c r="L70">
        <f t="shared" si="20"/>
        <v>1.9578259575957495</v>
      </c>
      <c r="M70">
        <f t="shared" si="21"/>
        <v>1.5699440427441675</v>
      </c>
    </row>
    <row r="71" spans="1:13">
      <c r="A71">
        <v>499000000</v>
      </c>
      <c r="B71">
        <f t="shared" si="15"/>
        <v>499</v>
      </c>
      <c r="C71">
        <v>0.147757</v>
      </c>
      <c r="D71">
        <v>-0.13612099999999999</v>
      </c>
      <c r="E71">
        <v>6.1072000000000001E-2</v>
      </c>
      <c r="F71">
        <v>-1.5476999999999999E-2</v>
      </c>
      <c r="G71">
        <f t="shared" si="16"/>
        <v>6.300259290695899E-2</v>
      </c>
      <c r="H71">
        <f t="shared" si="17"/>
        <v>-24.012831530924643</v>
      </c>
      <c r="I71">
        <f>M71+3.14*7</f>
        <v>20.657400618678519</v>
      </c>
      <c r="J71">
        <f t="shared" si="18"/>
        <v>3.2893950029742864</v>
      </c>
      <c r="K71">
        <f t="shared" si="19"/>
        <v>0.60120240480961928</v>
      </c>
      <c r="L71">
        <f t="shared" si="20"/>
        <v>1.9775921861568857</v>
      </c>
      <c r="M71">
        <f t="shared" si="21"/>
        <v>-1.3225993813214798</v>
      </c>
    </row>
    <row r="72" spans="1:13">
      <c r="A72">
        <v>500000000</v>
      </c>
      <c r="B72">
        <f t="shared" si="15"/>
        <v>500</v>
      </c>
      <c r="C72">
        <v>0.14954000000000001</v>
      </c>
      <c r="D72">
        <v>-0.138155</v>
      </c>
      <c r="E72">
        <v>4.7744000000000002E-2</v>
      </c>
      <c r="F72">
        <v>-2.5335E-2</v>
      </c>
      <c r="G72">
        <f t="shared" si="16"/>
        <v>5.4049530627009151E-2</v>
      </c>
      <c r="H72">
        <f t="shared" si="17"/>
        <v>-25.344161463255041</v>
      </c>
      <c r="I72">
        <f t="shared" ref="I72:I84" si="22">M72+3.14*7</f>
        <v>20.897063793008481</v>
      </c>
      <c r="J72">
        <f t="shared" si="18"/>
        <v>3.3275579288230066</v>
      </c>
      <c r="K72">
        <f t="shared" si="19"/>
        <v>0.6</v>
      </c>
      <c r="L72">
        <f t="shared" si="20"/>
        <v>1.9965347572938039</v>
      </c>
      <c r="M72">
        <f t="shared" si="21"/>
        <v>-1.0829362069915194</v>
      </c>
    </row>
    <row r="73" spans="1:13">
      <c r="A73">
        <v>501000000</v>
      </c>
      <c r="B73">
        <f t="shared" si="15"/>
        <v>501</v>
      </c>
      <c r="C73">
        <v>0.149004</v>
      </c>
      <c r="D73">
        <v>-0.13850100000000001</v>
      </c>
      <c r="E73">
        <v>3.4558999999999999E-2</v>
      </c>
      <c r="F73">
        <v>-3.1161999999999999E-2</v>
      </c>
      <c r="G73">
        <f t="shared" si="16"/>
        <v>4.6533801961584867E-2</v>
      </c>
      <c r="H73">
        <f t="shared" si="17"/>
        <v>-26.644629255166635</v>
      </c>
      <c r="I73">
        <f t="shared" si="22"/>
        <v>21.142959597142973</v>
      </c>
      <c r="J73">
        <f t="shared" si="18"/>
        <v>3.3667133116469699</v>
      </c>
      <c r="K73">
        <f t="shared" si="19"/>
        <v>0.59880239520958078</v>
      </c>
      <c r="L73">
        <f t="shared" si="20"/>
        <v>2.0159959949981854</v>
      </c>
      <c r="M73">
        <f t="shared" si="21"/>
        <v>-0.83704040285702741</v>
      </c>
    </row>
    <row r="74" spans="1:13">
      <c r="A74">
        <v>502000000</v>
      </c>
      <c r="B74">
        <f t="shared" si="15"/>
        <v>502</v>
      </c>
      <c r="C74">
        <v>0.149475</v>
      </c>
      <c r="D74">
        <v>-0.13999200000000001</v>
      </c>
      <c r="E74">
        <v>2.2723E-2</v>
      </c>
      <c r="F74">
        <v>-3.3160000000000002E-2</v>
      </c>
      <c r="G74">
        <f t="shared" si="16"/>
        <v>4.0198511527169765E-2</v>
      </c>
      <c r="H74">
        <f t="shared" si="17"/>
        <v>-27.915800553984536</v>
      </c>
      <c r="I74">
        <f t="shared" si="22"/>
        <v>21.379239853377772</v>
      </c>
      <c r="J74">
        <f t="shared" si="18"/>
        <v>3.4043375562703457</v>
      </c>
      <c r="K74">
        <f t="shared" si="19"/>
        <v>0.59760956175298807</v>
      </c>
      <c r="L74">
        <f t="shared" si="20"/>
        <v>2.0344646750619595</v>
      </c>
      <c r="M74">
        <f t="shared" si="21"/>
        <v>-0.60076014662222821</v>
      </c>
    </row>
    <row r="75" spans="1:13">
      <c r="A75">
        <v>503000000</v>
      </c>
      <c r="B75">
        <f t="shared" si="15"/>
        <v>503</v>
      </c>
      <c r="C75">
        <v>0.14981700000000001</v>
      </c>
      <c r="D75">
        <v>-0.14082500000000001</v>
      </c>
      <c r="E75">
        <v>1.2577E-2</v>
      </c>
      <c r="F75">
        <v>-3.2280999999999997E-2</v>
      </c>
      <c r="G75">
        <f t="shared" si="16"/>
        <v>3.4644536221459223E-2</v>
      </c>
      <c r="H75">
        <f t="shared" si="17"/>
        <v>-29.207304961865731</v>
      </c>
      <c r="I75">
        <f t="shared" si="22"/>
        <v>21.608482494143725</v>
      </c>
      <c r="J75">
        <f t="shared" si="18"/>
        <v>3.440841161487854</v>
      </c>
      <c r="K75">
        <f t="shared" si="19"/>
        <v>0.59642147117296218</v>
      </c>
      <c r="L75">
        <f t="shared" si="20"/>
        <v>2.05219154760707</v>
      </c>
      <c r="M75">
        <f t="shared" si="21"/>
        <v>-0.37151750585627491</v>
      </c>
    </row>
    <row r="76" spans="1:13">
      <c r="A76">
        <v>504000000</v>
      </c>
      <c r="B76">
        <f t="shared" si="15"/>
        <v>504</v>
      </c>
      <c r="C76">
        <v>0.15063399999999999</v>
      </c>
      <c r="D76">
        <v>-0.142261</v>
      </c>
      <c r="E76">
        <v>4.3540000000000002E-3</v>
      </c>
      <c r="F76">
        <v>-2.9835E-2</v>
      </c>
      <c r="G76">
        <f t="shared" si="16"/>
        <v>3.0151028854750548E-2</v>
      </c>
      <c r="H76">
        <f t="shared" si="17"/>
        <v>-30.413957273582962</v>
      </c>
      <c r="I76">
        <f t="shared" si="22"/>
        <v>21.835086992926879</v>
      </c>
      <c r="J76">
        <f t="shared" si="18"/>
        <v>3.476924680402369</v>
      </c>
      <c r="K76">
        <f t="shared" si="19"/>
        <v>0.59523809523809523</v>
      </c>
      <c r="L76">
        <f t="shared" si="20"/>
        <v>2.069598024049029</v>
      </c>
      <c r="M76">
        <f t="shared" si="21"/>
        <v>-0.14491300707312202</v>
      </c>
    </row>
    <row r="77" spans="1:13">
      <c r="A77">
        <v>505000000</v>
      </c>
      <c r="B77">
        <f t="shared" si="15"/>
        <v>505</v>
      </c>
      <c r="C77">
        <v>0.151307</v>
      </c>
      <c r="D77">
        <v>-0.142845</v>
      </c>
      <c r="E77">
        <v>-2.222E-3</v>
      </c>
      <c r="F77">
        <v>-2.6088E-2</v>
      </c>
      <c r="G77">
        <f t="shared" si="16"/>
        <v>2.6182456492850319E-2</v>
      </c>
      <c r="H77">
        <f t="shared" si="17"/>
        <v>-31.639792189134198</v>
      </c>
      <c r="I77">
        <f t="shared" si="22"/>
        <v>22.064968188920481</v>
      </c>
      <c r="J77">
        <f t="shared" si="18"/>
        <v>3.5135299663886115</v>
      </c>
      <c r="K77">
        <f t="shared" si="19"/>
        <v>0.59405940594059403</v>
      </c>
      <c r="L77">
        <f t="shared" si="20"/>
        <v>2.0872455245872938</v>
      </c>
      <c r="M77">
        <f t="shared" si="21"/>
        <v>8.4968188920481635E-2</v>
      </c>
    </row>
    <row r="78" spans="1:13">
      <c r="A78">
        <v>506000000</v>
      </c>
      <c r="B78">
        <f t="shared" si="15"/>
        <v>506</v>
      </c>
      <c r="C78">
        <v>0.148839</v>
      </c>
      <c r="D78">
        <v>-0.14407500000000001</v>
      </c>
      <c r="E78">
        <v>-6.9870000000000002E-3</v>
      </c>
      <c r="F78">
        <v>-2.1892999999999999E-2</v>
      </c>
      <c r="G78">
        <f t="shared" si="16"/>
        <v>2.2980896805825487E-2</v>
      </c>
      <c r="H78">
        <f t="shared" si="17"/>
        <v>-32.772660548444875</v>
      </c>
      <c r="I78">
        <f t="shared" si="22"/>
        <v>22.288925451873109</v>
      </c>
      <c r="J78">
        <f t="shared" si="18"/>
        <v>3.5491919509352083</v>
      </c>
      <c r="K78">
        <f t="shared" si="19"/>
        <v>0.59288537549407117</v>
      </c>
      <c r="L78">
        <f t="shared" si="20"/>
        <v>2.1042640025307562</v>
      </c>
      <c r="M78">
        <f t="shared" si="21"/>
        <v>0.30892545187310733</v>
      </c>
    </row>
    <row r="79" spans="1:13">
      <c r="A79">
        <v>507000000</v>
      </c>
      <c r="B79">
        <f t="shared" si="15"/>
        <v>507</v>
      </c>
      <c r="C79">
        <v>0.14935699999999999</v>
      </c>
      <c r="D79">
        <v>-0.14579</v>
      </c>
      <c r="E79">
        <v>-1.0234E-2</v>
      </c>
      <c r="F79">
        <v>-1.7493999999999999E-2</v>
      </c>
      <c r="G79">
        <f t="shared" si="16"/>
        <v>2.0267579825919028E-2</v>
      </c>
      <c r="H79">
        <f t="shared" si="17"/>
        <v>-33.863962155888942</v>
      </c>
      <c r="I79">
        <f t="shared" si="22"/>
        <v>22.509317495597291</v>
      </c>
      <c r="J79">
        <f t="shared" si="18"/>
        <v>3.5842862254135812</v>
      </c>
      <c r="K79">
        <f t="shared" si="19"/>
        <v>0.59171597633136097</v>
      </c>
      <c r="L79">
        <f t="shared" si="20"/>
        <v>2.1208794233216457</v>
      </c>
      <c r="M79">
        <f t="shared" si="21"/>
        <v>0.52931749559729147</v>
      </c>
    </row>
    <row r="80" spans="1:13">
      <c r="A80">
        <v>508000000</v>
      </c>
      <c r="B80">
        <f t="shared" si="15"/>
        <v>508</v>
      </c>
      <c r="C80">
        <v>0.148947</v>
      </c>
      <c r="D80">
        <v>-0.14644399999999999</v>
      </c>
      <c r="E80">
        <v>-1.2319999999999999E-2</v>
      </c>
      <c r="F80">
        <v>-1.3358999999999999E-2</v>
      </c>
      <c r="G80">
        <f t="shared" si="16"/>
        <v>1.8172652007893617E-2</v>
      </c>
      <c r="H80">
        <f t="shared" si="17"/>
        <v>-34.811633794675686</v>
      </c>
      <c r="I80">
        <f t="shared" si="22"/>
        <v>22.724959144183266</v>
      </c>
      <c r="J80">
        <f t="shared" si="18"/>
        <v>3.618624067545106</v>
      </c>
      <c r="K80">
        <f t="shared" si="19"/>
        <v>0.59055118110236215</v>
      </c>
      <c r="L80">
        <f t="shared" si="20"/>
        <v>2.1369827170541962</v>
      </c>
      <c r="M80">
        <f t="shared" si="21"/>
        <v>0.74495914418326759</v>
      </c>
    </row>
    <row r="81" spans="1:13">
      <c r="A81">
        <v>509000000</v>
      </c>
      <c r="B81">
        <f t="shared" si="15"/>
        <v>509</v>
      </c>
      <c r="C81">
        <v>0.147337</v>
      </c>
      <c r="D81">
        <v>-0.14735599999999999</v>
      </c>
      <c r="E81">
        <v>-1.3193E-2</v>
      </c>
      <c r="F81">
        <v>-9.5270000000000007E-3</v>
      </c>
      <c r="G81">
        <f t="shared" si="16"/>
        <v>1.6273259599723713E-2</v>
      </c>
      <c r="H81">
        <f t="shared" si="17"/>
        <v>-35.770508948163958</v>
      </c>
      <c r="I81">
        <f t="shared" si="22"/>
        <v>22.925374941160161</v>
      </c>
      <c r="J81">
        <f t="shared" si="18"/>
        <v>3.6505374110127642</v>
      </c>
      <c r="K81">
        <f t="shared" si="19"/>
        <v>0.58939096267190572</v>
      </c>
      <c r="L81">
        <f t="shared" si="20"/>
        <v>2.1515937589466194</v>
      </c>
      <c r="M81">
        <f t="shared" si="21"/>
        <v>0.94537494116016185</v>
      </c>
    </row>
    <row r="82" spans="1:13">
      <c r="A82">
        <v>510000000</v>
      </c>
      <c r="B82">
        <f t="shared" si="15"/>
        <v>510</v>
      </c>
      <c r="C82">
        <v>0.14701700000000001</v>
      </c>
      <c r="D82">
        <v>-0.148173</v>
      </c>
      <c r="E82">
        <v>-1.3495999999999999E-2</v>
      </c>
      <c r="F82">
        <v>-5.8380000000000003E-3</v>
      </c>
      <c r="G82">
        <f t="shared" si="16"/>
        <v>1.4704565957552096E-2</v>
      </c>
      <c r="H82">
        <f t="shared" si="17"/>
        <v>-36.650955805351181</v>
      </c>
      <c r="I82">
        <f t="shared" si="22"/>
        <v>23.142529131401243</v>
      </c>
      <c r="J82">
        <f t="shared" si="18"/>
        <v>3.6851161037263127</v>
      </c>
      <c r="K82">
        <f t="shared" si="19"/>
        <v>0.58823529411764708</v>
      </c>
      <c r="L82">
        <f t="shared" si="20"/>
        <v>2.1677153551331254</v>
      </c>
      <c r="M82">
        <f t="shared" si="21"/>
        <v>1.1625291314012443</v>
      </c>
    </row>
    <row r="83" spans="1:13">
      <c r="A83">
        <v>511000000</v>
      </c>
      <c r="B83">
        <f t="shared" si="15"/>
        <v>511</v>
      </c>
      <c r="C83">
        <v>0.14652299999999999</v>
      </c>
      <c r="D83">
        <v>-0.14919499999999999</v>
      </c>
      <c r="E83">
        <v>-1.2997E-2</v>
      </c>
      <c r="F83">
        <v>-2.7420000000000001E-3</v>
      </c>
      <c r="G83">
        <f t="shared" si="16"/>
        <v>1.328309350264463E-2</v>
      </c>
      <c r="H83">
        <f t="shared" si="17"/>
        <v>-37.534015404972685</v>
      </c>
      <c r="I83">
        <f t="shared" si="22"/>
        <v>23.342873596669158</v>
      </c>
      <c r="J83">
        <f t="shared" si="18"/>
        <v>3.7170180886415856</v>
      </c>
      <c r="K83">
        <f t="shared" si="19"/>
        <v>0.58708414872798431</v>
      </c>
      <c r="L83">
        <f t="shared" si="20"/>
        <v>2.1822024003766645</v>
      </c>
      <c r="M83">
        <f t="shared" si="21"/>
        <v>1.3628735966691568</v>
      </c>
    </row>
    <row r="84" spans="1:13">
      <c r="A84">
        <v>512000000</v>
      </c>
      <c r="B84">
        <f t="shared" si="15"/>
        <v>512</v>
      </c>
      <c r="C84">
        <v>0.14416300000000001</v>
      </c>
      <c r="D84">
        <v>-0.14855699999999999</v>
      </c>
      <c r="E84">
        <v>-1.1984E-2</v>
      </c>
      <c r="F84">
        <v>-3.1199999999999999E-4</v>
      </c>
      <c r="G84">
        <f t="shared" si="16"/>
        <v>1.1988060727240249E-2</v>
      </c>
      <c r="H84">
        <f t="shared" si="17"/>
        <v>-38.42502131479722</v>
      </c>
      <c r="I84">
        <f t="shared" si="22"/>
        <v>23.524767493617237</v>
      </c>
      <c r="J84">
        <f t="shared" si="18"/>
        <v>3.7459820849708976</v>
      </c>
      <c r="K84">
        <f t="shared" si="19"/>
        <v>0.5859375</v>
      </c>
      <c r="L84">
        <f t="shared" si="20"/>
        <v>2.1949113779126352</v>
      </c>
      <c r="M84">
        <f t="shared" si="21"/>
        <v>1.5447674936172378</v>
      </c>
    </row>
    <row r="85" spans="1:13">
      <c r="A85">
        <v>513000000</v>
      </c>
      <c r="B85">
        <f t="shared" si="15"/>
        <v>513</v>
      </c>
      <c r="C85">
        <v>0.14410600000000001</v>
      </c>
      <c r="D85">
        <v>-0.148395</v>
      </c>
      <c r="E85">
        <v>-1.0618000000000001E-2</v>
      </c>
      <c r="F85">
        <v>1.7329999999999999E-3</v>
      </c>
      <c r="G85">
        <f t="shared" si="16"/>
        <v>1.0758494922618126E-2</v>
      </c>
      <c r="H85">
        <f t="shared" si="17"/>
        <v>-39.364969615253472</v>
      </c>
      <c r="I85">
        <f>M85+3.14*8</f>
        <v>23.710990556466051</v>
      </c>
      <c r="J85">
        <f t="shared" si="18"/>
        <v>3.7756354389277149</v>
      </c>
      <c r="K85">
        <f t="shared" si="19"/>
        <v>0.58479532163742687</v>
      </c>
      <c r="L85">
        <f t="shared" si="20"/>
        <v>2.2079739408934005</v>
      </c>
      <c r="M85">
        <f t="shared" si="21"/>
        <v>-1.40900944353395</v>
      </c>
    </row>
    <row r="86" spans="1:13">
      <c r="A86">
        <v>514000000</v>
      </c>
      <c r="B86">
        <f t="shared" si="15"/>
        <v>514</v>
      </c>
      <c r="C86">
        <v>0.142989</v>
      </c>
      <c r="D86">
        <v>-0.148894</v>
      </c>
      <c r="E86">
        <v>-9.2359999999999994E-3</v>
      </c>
      <c r="F86">
        <v>3.392E-3</v>
      </c>
      <c r="G86">
        <f t="shared" si="16"/>
        <v>9.8391747621434187E-3</v>
      </c>
      <c r="H86">
        <f t="shared" si="17"/>
        <v>-40.140826509577998</v>
      </c>
      <c r="I86">
        <f t="shared" ref="I86:I101" si="23">M86+3.14*8</f>
        <v>23.901170108933396</v>
      </c>
      <c r="J86">
        <f t="shared" si="18"/>
        <v>3.8059188071549994</v>
      </c>
      <c r="K86">
        <f t="shared" si="19"/>
        <v>0.58365758754863817</v>
      </c>
      <c r="L86">
        <f t="shared" si="20"/>
        <v>2.2213533893900776</v>
      </c>
      <c r="M86">
        <f t="shared" si="21"/>
        <v>-1.2188298910666042</v>
      </c>
    </row>
    <row r="87" spans="1:13">
      <c r="A87">
        <v>515000000</v>
      </c>
      <c r="B87">
        <f t="shared" si="15"/>
        <v>515</v>
      </c>
      <c r="C87">
        <v>0.14368700000000001</v>
      </c>
      <c r="D87">
        <v>-0.14887500000000001</v>
      </c>
      <c r="E87">
        <v>-8.0510000000000009E-3</v>
      </c>
      <c r="F87">
        <v>4.9179999999999996E-3</v>
      </c>
      <c r="G87">
        <f t="shared" si="16"/>
        <v>9.434263352270808E-3</v>
      </c>
      <c r="H87">
        <f t="shared" si="17"/>
        <v>-40.505840096591854</v>
      </c>
      <c r="I87">
        <f t="shared" si="23"/>
        <v>24.09756716095745</v>
      </c>
      <c r="J87">
        <f t="shared" si="18"/>
        <v>3.8371922230823965</v>
      </c>
      <c r="K87">
        <f t="shared" si="19"/>
        <v>0.58252427184466016</v>
      </c>
      <c r="L87">
        <f t="shared" si="20"/>
        <v>2.2352576056790658</v>
      </c>
      <c r="M87">
        <f t="shared" si="21"/>
        <v>-1.0224328390425523</v>
      </c>
    </row>
    <row r="88" spans="1:13">
      <c r="A88">
        <v>516000000</v>
      </c>
      <c r="B88">
        <f t="shared" si="15"/>
        <v>516</v>
      </c>
      <c r="C88">
        <v>0.14294799999999999</v>
      </c>
      <c r="D88">
        <v>-0.14825099999999999</v>
      </c>
      <c r="E88">
        <v>-6.156E-3</v>
      </c>
      <c r="F88">
        <v>6.2750000000000002E-3</v>
      </c>
      <c r="G88">
        <f t="shared" si="16"/>
        <v>8.7904471444858832E-3</v>
      </c>
      <c r="H88">
        <f t="shared" si="17"/>
        <v>-41.11978066133743</v>
      </c>
      <c r="I88">
        <f t="shared" si="23"/>
        <v>24.344174386290756</v>
      </c>
      <c r="J88">
        <f t="shared" si="18"/>
        <v>3.8764608895367445</v>
      </c>
      <c r="K88">
        <f t="shared" si="19"/>
        <v>0.58139534883720934</v>
      </c>
      <c r="L88">
        <f t="shared" si="20"/>
        <v>2.2537563311260143</v>
      </c>
      <c r="M88">
        <f t="shared" si="21"/>
        <v>-0.77582561370924441</v>
      </c>
    </row>
    <row r="89" spans="1:13">
      <c r="A89">
        <v>517000000</v>
      </c>
      <c r="B89">
        <f t="shared" si="15"/>
        <v>517</v>
      </c>
      <c r="C89">
        <v>0.142458</v>
      </c>
      <c r="D89">
        <v>-0.14815600000000001</v>
      </c>
      <c r="E89">
        <v>-3.8089999999999999E-3</v>
      </c>
      <c r="F89">
        <v>6.9220000000000002E-3</v>
      </c>
      <c r="G89">
        <f t="shared" si="16"/>
        <v>7.9007952131415239E-3</v>
      </c>
      <c r="H89">
        <f t="shared" si="17"/>
        <v>-42.046583897485647</v>
      </c>
      <c r="I89">
        <f t="shared" si="23"/>
        <v>24.616946074809348</v>
      </c>
      <c r="J89">
        <f t="shared" si="18"/>
        <v>3.9198958717849282</v>
      </c>
      <c r="K89">
        <f t="shared" si="19"/>
        <v>0.58027079303675044</v>
      </c>
      <c r="L89">
        <f t="shared" si="20"/>
        <v>2.2746010861421246</v>
      </c>
      <c r="M89">
        <f t="shared" si="21"/>
        <v>-0.50305392519065251</v>
      </c>
    </row>
    <row r="90" spans="1:13">
      <c r="A90">
        <v>518000000</v>
      </c>
      <c r="B90">
        <f t="shared" si="15"/>
        <v>518</v>
      </c>
      <c r="C90">
        <v>0.14230599999999999</v>
      </c>
      <c r="D90">
        <v>-0.14787</v>
      </c>
      <c r="E90">
        <v>-1.704E-3</v>
      </c>
      <c r="F90">
        <v>6.3870000000000003E-3</v>
      </c>
      <c r="G90">
        <f t="shared" si="16"/>
        <v>6.6103997609826904E-3</v>
      </c>
      <c r="H90">
        <f t="shared" si="17"/>
        <v>-43.595445519094625</v>
      </c>
      <c r="I90">
        <f t="shared" si="23"/>
        <v>24.859280673122957</v>
      </c>
      <c r="J90">
        <f t="shared" si="18"/>
        <v>3.9584841836183049</v>
      </c>
      <c r="K90">
        <f t="shared" si="19"/>
        <v>0.5791505791505791</v>
      </c>
      <c r="L90">
        <f t="shared" si="20"/>
        <v>2.2925584075009486</v>
      </c>
      <c r="M90">
        <f t="shared" si="21"/>
        <v>-0.26071932687704447</v>
      </c>
    </row>
    <row r="91" spans="1:13">
      <c r="A91">
        <v>519000000</v>
      </c>
      <c r="B91">
        <f t="shared" si="15"/>
        <v>519</v>
      </c>
      <c r="C91">
        <v>0.14163200000000001</v>
      </c>
      <c r="D91">
        <v>-0.14672499999999999</v>
      </c>
      <c r="E91">
        <v>-2.92E-4</v>
      </c>
      <c r="F91">
        <v>5.2469999999999999E-3</v>
      </c>
      <c r="G91">
        <f t="shared" si="16"/>
        <v>5.255118742711719E-3</v>
      </c>
      <c r="H91">
        <f t="shared" si="17"/>
        <v>-45.588349327360483</v>
      </c>
      <c r="I91">
        <f t="shared" si="23"/>
        <v>25.064406495915666</v>
      </c>
      <c r="J91">
        <f t="shared" si="18"/>
        <v>3.9911475311967619</v>
      </c>
      <c r="K91">
        <f t="shared" si="19"/>
        <v>0.5780346820809249</v>
      </c>
      <c r="L91">
        <f t="shared" si="20"/>
        <v>2.3070216943333888</v>
      </c>
      <c r="M91">
        <f t="shared" si="21"/>
        <v>-5.5593504084334132E-2</v>
      </c>
    </row>
    <row r="92" spans="1:13">
      <c r="A92">
        <v>520000000</v>
      </c>
      <c r="B92">
        <f t="shared" si="15"/>
        <v>520</v>
      </c>
      <c r="C92">
        <v>0.14336299999999999</v>
      </c>
      <c r="D92">
        <v>-0.14636399999999999</v>
      </c>
      <c r="E92">
        <v>3.0400000000000002E-4</v>
      </c>
      <c r="F92">
        <v>4.0549999999999996E-3</v>
      </c>
      <c r="G92">
        <f t="shared" si="16"/>
        <v>4.0663793477736425E-3</v>
      </c>
      <c r="H92">
        <f t="shared" si="17"/>
        <v>-47.815842179675428</v>
      </c>
      <c r="I92">
        <f t="shared" si="23"/>
        <v>25.194829193926875</v>
      </c>
      <c r="J92">
        <f t="shared" si="18"/>
        <v>4.0119154767399481</v>
      </c>
      <c r="K92">
        <f t="shared" si="19"/>
        <v>0.57692307692307687</v>
      </c>
      <c r="L92">
        <f t="shared" si="20"/>
        <v>2.3145666211961236</v>
      </c>
      <c r="M92">
        <f t="shared" si="21"/>
        <v>7.48291939268734E-2</v>
      </c>
    </row>
    <row r="93" spans="1:13">
      <c r="A93">
        <v>521000000</v>
      </c>
      <c r="B93">
        <f t="shared" si="15"/>
        <v>521</v>
      </c>
      <c r="C93">
        <v>0.14211199999999999</v>
      </c>
      <c r="D93">
        <v>-0.14584800000000001</v>
      </c>
      <c r="E93">
        <v>1.4300000000000001E-4</v>
      </c>
      <c r="F93">
        <v>3.0279999999999999E-3</v>
      </c>
      <c r="G93">
        <f t="shared" si="16"/>
        <v>3.0313747706280066E-3</v>
      </c>
      <c r="H93">
        <f t="shared" si="17"/>
        <v>-50.367207364668658</v>
      </c>
      <c r="I93">
        <f t="shared" si="23"/>
        <v>25.167190829521392</v>
      </c>
      <c r="J93">
        <f t="shared" si="18"/>
        <v>4.0075144632995849</v>
      </c>
      <c r="K93">
        <f t="shared" si="19"/>
        <v>0.57581573896353166</v>
      </c>
      <c r="L93">
        <f t="shared" si="20"/>
        <v>2.3075899020918915</v>
      </c>
      <c r="M93">
        <f t="shared" si="21"/>
        <v>4.7190829521390719E-2</v>
      </c>
    </row>
    <row r="94" spans="1:13">
      <c r="A94">
        <v>522000000</v>
      </c>
      <c r="B94">
        <f t="shared" si="15"/>
        <v>522</v>
      </c>
      <c r="C94">
        <v>0.14219000000000001</v>
      </c>
      <c r="D94">
        <v>-0.14638699999999999</v>
      </c>
      <c r="E94">
        <v>-2.8200000000000002E-4</v>
      </c>
      <c r="F94">
        <v>2.7130000000000001E-3</v>
      </c>
      <c r="G94">
        <f t="shared" si="16"/>
        <v>2.7276167252750158E-3</v>
      </c>
      <c r="H94">
        <f t="shared" si="17"/>
        <v>-51.284333104008581</v>
      </c>
      <c r="I94">
        <f t="shared" si="23"/>
        <v>25.016427967362599</v>
      </c>
      <c r="J94">
        <f t="shared" si="18"/>
        <v>3.9835076381150634</v>
      </c>
      <c r="K94">
        <f t="shared" si="19"/>
        <v>0.57471264367816088</v>
      </c>
      <c r="L94">
        <f t="shared" si="20"/>
        <v>2.2893722058132546</v>
      </c>
      <c r="M94">
        <f t="shared" si="21"/>
        <v>-0.10357203263740031</v>
      </c>
    </row>
    <row r="95" spans="1:13">
      <c r="A95">
        <v>523000000</v>
      </c>
      <c r="B95">
        <f t="shared" si="15"/>
        <v>523</v>
      </c>
      <c r="C95">
        <v>0.14388100000000001</v>
      </c>
      <c r="D95">
        <v>-0.146176</v>
      </c>
      <c r="E95">
        <v>-3.3199999999999999E-4</v>
      </c>
      <c r="F95">
        <v>2.7469999999999999E-3</v>
      </c>
      <c r="G95">
        <f t="shared" si="16"/>
        <v>2.7669898807187567E-3</v>
      </c>
      <c r="H95">
        <f t="shared" si="17"/>
        <v>-51.15984858267457</v>
      </c>
      <c r="I95">
        <f t="shared" si="23"/>
        <v>24.99972423690603</v>
      </c>
      <c r="J95">
        <f t="shared" si="18"/>
        <v>3.9808478084245267</v>
      </c>
      <c r="K95">
        <f t="shared" si="19"/>
        <v>0.57361376673040154</v>
      </c>
      <c r="L95">
        <f t="shared" si="20"/>
        <v>2.2834691061708567</v>
      </c>
      <c r="M95">
        <f t="shared" si="21"/>
        <v>-0.12027576309397084</v>
      </c>
    </row>
    <row r="96" spans="1:13">
      <c r="A96">
        <v>524000000</v>
      </c>
      <c r="B96">
        <f t="shared" si="15"/>
        <v>524</v>
      </c>
      <c r="C96">
        <v>0.14393</v>
      </c>
      <c r="D96">
        <v>-0.14613699999999999</v>
      </c>
      <c r="E96">
        <v>-2.04E-4</v>
      </c>
      <c r="F96">
        <v>3.4489999999999998E-3</v>
      </c>
      <c r="G96">
        <f t="shared" si="16"/>
        <v>3.4550277857059268E-3</v>
      </c>
      <c r="H96">
        <f t="shared" si="17"/>
        <v>-49.230969112653902</v>
      </c>
      <c r="I96">
        <f t="shared" si="23"/>
        <v>25.060921251245567</v>
      </c>
      <c r="J96">
        <f t="shared" si="18"/>
        <v>3.9905925559308226</v>
      </c>
      <c r="K96">
        <f t="shared" si="19"/>
        <v>0.5725190839694656</v>
      </c>
      <c r="L96">
        <f t="shared" si="20"/>
        <v>2.2846903946168831</v>
      </c>
      <c r="M96">
        <f t="shared" si="21"/>
        <v>-5.9078748754432218E-2</v>
      </c>
    </row>
    <row r="97" spans="1:13">
      <c r="A97">
        <v>525000000</v>
      </c>
      <c r="B97">
        <f t="shared" si="15"/>
        <v>525</v>
      </c>
      <c r="C97">
        <v>0.14448800000000001</v>
      </c>
      <c r="D97">
        <v>-0.14607899999999999</v>
      </c>
      <c r="E97">
        <v>7.8100000000000001E-4</v>
      </c>
      <c r="F97">
        <v>3.7039999999999998E-3</v>
      </c>
      <c r="G97">
        <f t="shared" si="16"/>
        <v>3.7854427746302015E-3</v>
      </c>
      <c r="H97">
        <f t="shared" si="17"/>
        <v>-48.437666295103497</v>
      </c>
      <c r="I97">
        <f t="shared" si="23"/>
        <v>25.327809151595059</v>
      </c>
      <c r="J97">
        <f t="shared" si="18"/>
        <v>4.0330906292348816</v>
      </c>
      <c r="K97">
        <f t="shared" si="19"/>
        <v>0.5714285714285714</v>
      </c>
      <c r="L97">
        <f t="shared" si="20"/>
        <v>2.3046232167056466</v>
      </c>
      <c r="M97">
        <f t="shared" si="21"/>
        <v>0.20780915159505658</v>
      </c>
    </row>
    <row r="98" spans="1:13">
      <c r="A98">
        <v>526000000</v>
      </c>
      <c r="B98">
        <f t="shared" si="15"/>
        <v>526</v>
      </c>
      <c r="C98">
        <v>0.14355399999999999</v>
      </c>
      <c r="D98">
        <v>-0.14631</v>
      </c>
      <c r="E98">
        <v>1.786E-3</v>
      </c>
      <c r="F98">
        <v>3.6099999999999999E-3</v>
      </c>
      <c r="G98">
        <f t="shared" si="16"/>
        <v>4.0276414934797763E-3</v>
      </c>
      <c r="H98">
        <f t="shared" si="17"/>
        <v>-47.898983872262562</v>
      </c>
      <c r="I98">
        <f t="shared" si="23"/>
        <v>25.579428224757805</v>
      </c>
      <c r="J98">
        <f t="shared" si="18"/>
        <v>4.0731573606302236</v>
      </c>
      <c r="K98">
        <f t="shared" si="19"/>
        <v>0.57034220532319391</v>
      </c>
      <c r="L98">
        <f t="shared" si="20"/>
        <v>2.3230935516902416</v>
      </c>
      <c r="M98">
        <f t="shared" si="21"/>
        <v>0.45942822475780265</v>
      </c>
    </row>
    <row r="99" spans="1:13">
      <c r="A99">
        <v>527000000</v>
      </c>
      <c r="B99">
        <f t="shared" si="15"/>
        <v>527</v>
      </c>
      <c r="C99">
        <v>0.14432900000000001</v>
      </c>
      <c r="D99">
        <v>-0.14646899999999999</v>
      </c>
      <c r="E99">
        <v>2.6819999999999999E-3</v>
      </c>
      <c r="F99">
        <v>2.9680000000000002E-3</v>
      </c>
      <c r="G99">
        <f t="shared" si="16"/>
        <v>4.0002684909890736E-3</v>
      </c>
      <c r="H99">
        <f t="shared" si="17"/>
        <v>-47.958217172231876</v>
      </c>
      <c r="I99">
        <f t="shared" si="23"/>
        <v>25.854821862629066</v>
      </c>
      <c r="J99">
        <f t="shared" si="18"/>
        <v>4.1170098507371122</v>
      </c>
      <c r="K99">
        <f t="shared" si="19"/>
        <v>0.56925996204933582</v>
      </c>
      <c r="L99">
        <f t="shared" si="20"/>
        <v>2.3436488713873502</v>
      </c>
      <c r="M99">
        <f t="shared" si="21"/>
        <v>0.7348218626290639</v>
      </c>
    </row>
    <row r="100" spans="1:13">
      <c r="A100">
        <v>528000000</v>
      </c>
      <c r="B100">
        <f t="shared" si="15"/>
        <v>528</v>
      </c>
      <c r="C100">
        <v>0.14530000000000001</v>
      </c>
      <c r="D100">
        <v>-0.14859600000000001</v>
      </c>
      <c r="E100">
        <v>3.1900000000000001E-3</v>
      </c>
      <c r="F100">
        <v>1.812E-3</v>
      </c>
      <c r="G100">
        <f t="shared" si="16"/>
        <v>3.6687114904282131E-3</v>
      </c>
      <c r="H100">
        <f t="shared" si="17"/>
        <v>-48.709728801357642</v>
      </c>
      <c r="I100">
        <f t="shared" si="23"/>
        <v>26.17421968420787</v>
      </c>
      <c r="J100">
        <f t="shared" si="18"/>
        <v>4.1678693764662214</v>
      </c>
      <c r="K100">
        <f t="shared" si="19"/>
        <v>0.56818181818181823</v>
      </c>
      <c r="L100">
        <f t="shared" si="20"/>
        <v>2.3681076002648989</v>
      </c>
      <c r="M100">
        <f t="shared" si="21"/>
        <v>1.0542196842078699</v>
      </c>
    </row>
    <row r="101" spans="1:13">
      <c r="A101">
        <v>529000000</v>
      </c>
      <c r="B101">
        <f t="shared" si="15"/>
        <v>529</v>
      </c>
      <c r="C101">
        <v>0.144929</v>
      </c>
      <c r="D101">
        <v>-0.14835499999999999</v>
      </c>
      <c r="E101">
        <v>3.2079999999999999E-3</v>
      </c>
      <c r="F101">
        <v>8.1700000000000002E-4</v>
      </c>
      <c r="G101">
        <f t="shared" si="16"/>
        <v>3.3104007310294022E-3</v>
      </c>
      <c r="H101">
        <f t="shared" si="17"/>
        <v>-49.602388615478361</v>
      </c>
      <c r="I101">
        <f t="shared" si="23"/>
        <v>26.441421765542081</v>
      </c>
      <c r="J101">
        <f t="shared" si="18"/>
        <v>4.2104174785895037</v>
      </c>
      <c r="K101">
        <f t="shared" si="19"/>
        <v>0.56710775047258977</v>
      </c>
      <c r="L101">
        <f t="shared" si="20"/>
        <v>2.3877603848333666</v>
      </c>
      <c r="M101">
        <f t="shared" si="21"/>
        <v>1.3214217655420821</v>
      </c>
    </row>
    <row r="102" spans="1:13">
      <c r="A102">
        <v>530000000</v>
      </c>
      <c r="B102">
        <f t="shared" si="15"/>
        <v>530</v>
      </c>
      <c r="C102">
        <v>0.145478</v>
      </c>
      <c r="D102">
        <v>-0.14901600000000001</v>
      </c>
      <c r="E102">
        <v>3.0270000000000002E-3</v>
      </c>
      <c r="F102">
        <v>-1.7100000000000001E-4</v>
      </c>
      <c r="G102">
        <f t="shared" si="16"/>
        <v>3.0318261823528078E-3</v>
      </c>
      <c r="H102">
        <f t="shared" si="17"/>
        <v>-50.36591401732273</v>
      </c>
      <c r="I102">
        <f>M102+3.14*9</f>
        <v>26.745635270007234</v>
      </c>
      <c r="J102">
        <f t="shared" si="18"/>
        <v>4.2588591194279033</v>
      </c>
      <c r="K102">
        <f t="shared" si="19"/>
        <v>0.56603773584905659</v>
      </c>
      <c r="L102">
        <f t="shared" si="20"/>
        <v>2.4106749732610773</v>
      </c>
      <c r="M102">
        <f t="shared" si="21"/>
        <v>-1.5143647299927683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topLeftCell="A79" workbookViewId="0">
      <selection sqref="A1:B102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>
        <v>50</v>
      </c>
    </row>
    <row r="2" spans="1:5">
      <c r="A2">
        <v>430000000</v>
      </c>
      <c r="B2">
        <v>0.14590700000000001</v>
      </c>
      <c r="C2">
        <v>-0.12723699999999999</v>
      </c>
    </row>
    <row r="3" spans="1:5">
      <c r="A3">
        <v>431000000</v>
      </c>
      <c r="B3">
        <v>0.14697299999999999</v>
      </c>
      <c r="C3">
        <v>-0.12648799999999999</v>
      </c>
    </row>
    <row r="4" spans="1:5">
      <c r="A4">
        <v>432000000</v>
      </c>
      <c r="B4">
        <v>0.148172</v>
      </c>
      <c r="C4">
        <v>-0.12790299999999999</v>
      </c>
    </row>
    <row r="5" spans="1:5">
      <c r="A5">
        <v>433000000</v>
      </c>
      <c r="B5">
        <v>0.148975</v>
      </c>
      <c r="C5">
        <v>-0.12962000000000001</v>
      </c>
    </row>
    <row r="6" spans="1:5">
      <c r="A6">
        <v>434000000</v>
      </c>
      <c r="B6">
        <v>0.14965200000000001</v>
      </c>
      <c r="C6">
        <v>-0.12937100000000001</v>
      </c>
    </row>
    <row r="7" spans="1:5">
      <c r="A7">
        <v>435000000</v>
      </c>
      <c r="B7">
        <v>0.148086</v>
      </c>
      <c r="C7">
        <v>-0.130575</v>
      </c>
    </row>
    <row r="8" spans="1:5">
      <c r="A8">
        <v>436000000</v>
      </c>
      <c r="B8">
        <v>0.14821500000000001</v>
      </c>
      <c r="C8">
        <v>-0.13141</v>
      </c>
    </row>
    <row r="9" spans="1:5">
      <c r="A9">
        <v>437000000</v>
      </c>
      <c r="B9">
        <v>0.14530799999999999</v>
      </c>
      <c r="C9">
        <v>-0.132245</v>
      </c>
    </row>
    <row r="10" spans="1:5">
      <c r="A10">
        <v>438000000</v>
      </c>
      <c r="B10">
        <v>0.144816</v>
      </c>
      <c r="C10">
        <v>-0.132436</v>
      </c>
    </row>
    <row r="11" spans="1:5">
      <c r="A11">
        <v>439000000</v>
      </c>
      <c r="B11">
        <v>0.14519299999999999</v>
      </c>
      <c r="C11">
        <v>-0.13109299999999999</v>
      </c>
    </row>
    <row r="12" spans="1:5">
      <c r="A12">
        <v>440000000</v>
      </c>
      <c r="B12">
        <v>0.14174200000000001</v>
      </c>
      <c r="C12">
        <v>-0.12972</v>
      </c>
    </row>
    <row r="13" spans="1:5">
      <c r="A13">
        <v>441000000</v>
      </c>
      <c r="B13">
        <v>0.14080200000000001</v>
      </c>
      <c r="C13">
        <v>-0.12987399999999999</v>
      </c>
    </row>
    <row r="14" spans="1:5">
      <c r="A14">
        <v>442000000</v>
      </c>
      <c r="B14">
        <v>0.141682</v>
      </c>
      <c r="C14">
        <v>-0.12903800000000001</v>
      </c>
    </row>
    <row r="15" spans="1:5">
      <c r="A15">
        <v>443000000</v>
      </c>
      <c r="B15">
        <v>0.14055500000000001</v>
      </c>
      <c r="C15">
        <v>-0.12855800000000001</v>
      </c>
    </row>
    <row r="16" spans="1:5">
      <c r="A16">
        <v>444000000</v>
      </c>
      <c r="B16">
        <v>0.14000899999999999</v>
      </c>
      <c r="C16">
        <v>-0.12676699999999999</v>
      </c>
    </row>
    <row r="17" spans="1:3">
      <c r="A17">
        <v>445000000</v>
      </c>
      <c r="B17">
        <v>0.13899900000000001</v>
      </c>
      <c r="C17">
        <v>-0.124837</v>
      </c>
    </row>
    <row r="18" spans="1:3">
      <c r="A18">
        <v>446000000</v>
      </c>
      <c r="B18">
        <v>0.14105100000000001</v>
      </c>
      <c r="C18">
        <v>-0.124513</v>
      </c>
    </row>
    <row r="19" spans="1:3">
      <c r="A19">
        <v>447000000</v>
      </c>
      <c r="B19">
        <v>0.141203</v>
      </c>
      <c r="C19">
        <v>-0.123141</v>
      </c>
    </row>
    <row r="20" spans="1:3">
      <c r="A20">
        <v>448000000</v>
      </c>
      <c r="B20">
        <v>0.14188799999999999</v>
      </c>
      <c r="C20">
        <v>-0.12138400000000001</v>
      </c>
    </row>
    <row r="21" spans="1:3">
      <c r="A21">
        <v>449000000</v>
      </c>
      <c r="B21">
        <v>0.14312800000000001</v>
      </c>
      <c r="C21">
        <v>-0.122394</v>
      </c>
    </row>
    <row r="22" spans="1:3">
      <c r="A22">
        <v>450000000</v>
      </c>
      <c r="B22">
        <v>0.14450299999999999</v>
      </c>
      <c r="C22">
        <v>-0.121722</v>
      </c>
    </row>
    <row r="23" spans="1:3">
      <c r="A23">
        <v>451000000</v>
      </c>
      <c r="B23">
        <v>0.144432</v>
      </c>
      <c r="C23">
        <v>-0.121448</v>
      </c>
    </row>
    <row r="24" spans="1:3">
      <c r="A24">
        <v>452000000</v>
      </c>
      <c r="B24">
        <v>0.14622499999999999</v>
      </c>
      <c r="C24">
        <v>-0.1221</v>
      </c>
    </row>
    <row r="25" spans="1:3">
      <c r="A25">
        <v>453000000</v>
      </c>
      <c r="B25">
        <v>0.14774799999999999</v>
      </c>
      <c r="C25">
        <v>-0.123117</v>
      </c>
    </row>
    <row r="26" spans="1:3">
      <c r="A26">
        <v>454000000</v>
      </c>
      <c r="B26">
        <v>0.14882899999999999</v>
      </c>
      <c r="C26">
        <v>-0.12244099999999999</v>
      </c>
    </row>
    <row r="27" spans="1:3">
      <c r="A27">
        <v>455000000</v>
      </c>
      <c r="B27">
        <v>0.149115</v>
      </c>
      <c r="C27">
        <v>-0.124226</v>
      </c>
    </row>
    <row r="28" spans="1:3">
      <c r="A28">
        <v>456000000</v>
      </c>
      <c r="B28">
        <v>0.149594</v>
      </c>
      <c r="C28">
        <v>-0.12590399999999999</v>
      </c>
    </row>
    <row r="29" spans="1:3">
      <c r="A29">
        <v>457000000</v>
      </c>
      <c r="B29">
        <v>0.14851300000000001</v>
      </c>
      <c r="C29">
        <v>-0.12673300000000001</v>
      </c>
    </row>
    <row r="30" spans="1:3">
      <c r="A30">
        <v>458000000</v>
      </c>
      <c r="B30">
        <v>0.149835</v>
      </c>
      <c r="C30">
        <v>-0.127669</v>
      </c>
    </row>
    <row r="31" spans="1:3">
      <c r="A31">
        <v>459000000</v>
      </c>
      <c r="B31">
        <v>0.14893500000000001</v>
      </c>
      <c r="C31">
        <v>-0.128557</v>
      </c>
    </row>
    <row r="32" spans="1:3">
      <c r="A32">
        <v>460000000</v>
      </c>
      <c r="B32">
        <v>0.14787400000000001</v>
      </c>
      <c r="C32">
        <v>-0.12916900000000001</v>
      </c>
    </row>
    <row r="33" spans="1:3">
      <c r="A33">
        <v>461000000</v>
      </c>
      <c r="B33">
        <v>0.14776</v>
      </c>
      <c r="C33">
        <v>-0.12909499999999999</v>
      </c>
    </row>
    <row r="34" spans="1:3">
      <c r="A34">
        <v>462000000</v>
      </c>
      <c r="B34">
        <v>0.14729</v>
      </c>
      <c r="C34">
        <v>-0.130527</v>
      </c>
    </row>
    <row r="35" spans="1:3">
      <c r="A35">
        <v>463000000</v>
      </c>
      <c r="B35">
        <v>0.148094</v>
      </c>
      <c r="C35">
        <v>-0.12950200000000001</v>
      </c>
    </row>
    <row r="36" spans="1:3">
      <c r="A36">
        <v>464000000</v>
      </c>
      <c r="B36">
        <v>0.14611099999999999</v>
      </c>
      <c r="C36">
        <v>-0.13007299999999999</v>
      </c>
    </row>
    <row r="37" spans="1:3">
      <c r="A37">
        <v>465000000</v>
      </c>
      <c r="B37">
        <v>0.145985</v>
      </c>
      <c r="C37">
        <v>-0.12951799999999999</v>
      </c>
    </row>
    <row r="38" spans="1:3">
      <c r="A38">
        <v>466000000</v>
      </c>
      <c r="B38">
        <v>0.14549300000000001</v>
      </c>
      <c r="C38">
        <v>-0.12942600000000001</v>
      </c>
    </row>
    <row r="39" spans="1:3">
      <c r="A39">
        <v>467000000</v>
      </c>
      <c r="B39">
        <v>0.14643900000000001</v>
      </c>
      <c r="C39">
        <v>-0.13001599999999999</v>
      </c>
    </row>
    <row r="40" spans="1:3">
      <c r="A40">
        <v>468000000</v>
      </c>
      <c r="B40">
        <v>0.14469499999999999</v>
      </c>
      <c r="C40">
        <v>-0.12894800000000001</v>
      </c>
    </row>
    <row r="41" spans="1:3">
      <c r="A41">
        <v>469000000</v>
      </c>
      <c r="B41">
        <v>0.14469599999999999</v>
      </c>
      <c r="C41">
        <v>-0.12842899999999999</v>
      </c>
    </row>
    <row r="42" spans="1:3">
      <c r="A42">
        <v>470000000</v>
      </c>
      <c r="B42">
        <v>0.14501800000000001</v>
      </c>
      <c r="C42">
        <v>-0.12720100000000001</v>
      </c>
    </row>
    <row r="43" spans="1:3">
      <c r="A43">
        <v>471000000</v>
      </c>
      <c r="B43">
        <v>0.145875</v>
      </c>
      <c r="C43">
        <v>-0.12586700000000001</v>
      </c>
    </row>
    <row r="44" spans="1:3">
      <c r="A44">
        <v>472000000</v>
      </c>
      <c r="B44">
        <v>0.14833099999999999</v>
      </c>
      <c r="C44">
        <v>-0.12449399999999999</v>
      </c>
    </row>
    <row r="45" spans="1:3">
      <c r="A45">
        <v>473000000</v>
      </c>
      <c r="B45">
        <v>0.149451</v>
      </c>
      <c r="C45">
        <v>-0.12474499999999999</v>
      </c>
    </row>
    <row r="46" spans="1:3">
      <c r="A46">
        <v>474000000</v>
      </c>
      <c r="B46">
        <v>0.152971</v>
      </c>
      <c r="C46">
        <v>-0.12559799999999999</v>
      </c>
    </row>
    <row r="47" spans="1:3">
      <c r="A47">
        <v>475000000</v>
      </c>
      <c r="B47">
        <v>0.153087</v>
      </c>
      <c r="C47">
        <v>-0.126189</v>
      </c>
    </row>
    <row r="48" spans="1:3">
      <c r="A48">
        <v>476000000</v>
      </c>
      <c r="B48">
        <v>0.15542300000000001</v>
      </c>
      <c r="C48">
        <v>-0.12873799999999999</v>
      </c>
    </row>
    <row r="49" spans="1:3">
      <c r="A49">
        <v>477000000</v>
      </c>
      <c r="B49">
        <v>0.155754</v>
      </c>
      <c r="C49">
        <v>-0.13231599999999999</v>
      </c>
    </row>
    <row r="50" spans="1:3">
      <c r="A50">
        <v>478000000</v>
      </c>
      <c r="B50">
        <v>0.156384</v>
      </c>
      <c r="C50">
        <v>-0.13381199999999999</v>
      </c>
    </row>
    <row r="51" spans="1:3">
      <c r="A51">
        <v>479000000</v>
      </c>
      <c r="B51">
        <v>0.15364800000000001</v>
      </c>
      <c r="C51">
        <v>-0.136126</v>
      </c>
    </row>
    <row r="52" spans="1:3">
      <c r="A52">
        <v>480000000</v>
      </c>
      <c r="B52">
        <v>0.15209400000000001</v>
      </c>
      <c r="C52">
        <v>-0.13632</v>
      </c>
    </row>
    <row r="53" spans="1:3">
      <c r="A53">
        <v>481000000</v>
      </c>
      <c r="B53">
        <v>0.15102099999999999</v>
      </c>
      <c r="C53">
        <v>-0.13616700000000001</v>
      </c>
    </row>
    <row r="54" spans="1:3">
      <c r="A54">
        <v>482000000</v>
      </c>
      <c r="B54">
        <v>0.150033</v>
      </c>
      <c r="C54">
        <v>-0.137572</v>
      </c>
    </row>
    <row r="55" spans="1:3">
      <c r="A55">
        <v>483000000</v>
      </c>
      <c r="B55">
        <v>0.14868500000000001</v>
      </c>
      <c r="C55">
        <v>-0.135458</v>
      </c>
    </row>
    <row r="56" spans="1:3">
      <c r="A56">
        <v>484000000</v>
      </c>
      <c r="B56">
        <v>0.14763200000000001</v>
      </c>
      <c r="C56">
        <v>-0.13614000000000001</v>
      </c>
    </row>
    <row r="57" spans="1:3">
      <c r="A57">
        <v>485000000</v>
      </c>
      <c r="B57">
        <v>0.14763100000000001</v>
      </c>
      <c r="C57">
        <v>-0.13591400000000001</v>
      </c>
    </row>
    <row r="58" spans="1:3">
      <c r="A58">
        <v>486000000</v>
      </c>
      <c r="B58">
        <v>0.14892</v>
      </c>
      <c r="C58">
        <v>-0.13612099999999999</v>
      </c>
    </row>
    <row r="59" spans="1:3">
      <c r="A59">
        <v>487000000</v>
      </c>
      <c r="B59">
        <v>0.14746600000000001</v>
      </c>
      <c r="C59">
        <v>-0.135963</v>
      </c>
    </row>
    <row r="60" spans="1:3">
      <c r="A60">
        <v>488000000</v>
      </c>
      <c r="B60">
        <v>0.148947</v>
      </c>
      <c r="C60">
        <v>-0.13661899999999999</v>
      </c>
    </row>
    <row r="61" spans="1:3">
      <c r="A61">
        <v>489000000</v>
      </c>
      <c r="B61">
        <v>0.147926</v>
      </c>
      <c r="C61">
        <v>-0.13746800000000001</v>
      </c>
    </row>
    <row r="62" spans="1:3">
      <c r="A62">
        <v>490000000</v>
      </c>
      <c r="B62">
        <v>0.146318</v>
      </c>
      <c r="C62">
        <v>-0.13670499999999999</v>
      </c>
    </row>
    <row r="63" spans="1:3">
      <c r="A63">
        <v>491000000</v>
      </c>
      <c r="B63">
        <v>0.14593800000000001</v>
      </c>
      <c r="C63">
        <v>-0.13683200000000001</v>
      </c>
    </row>
    <row r="64" spans="1:3">
      <c r="A64">
        <v>492000000</v>
      </c>
      <c r="B64">
        <v>0.14515</v>
      </c>
      <c r="C64">
        <v>-0.13710700000000001</v>
      </c>
    </row>
    <row r="65" spans="1:3">
      <c r="A65">
        <v>493000000</v>
      </c>
      <c r="B65">
        <v>0.146754</v>
      </c>
      <c r="C65">
        <v>-0.136013</v>
      </c>
    </row>
    <row r="66" spans="1:3">
      <c r="A66">
        <v>494000000</v>
      </c>
      <c r="B66">
        <v>0.145839</v>
      </c>
      <c r="C66">
        <v>-0.136212</v>
      </c>
    </row>
    <row r="67" spans="1:3">
      <c r="A67">
        <v>495000000</v>
      </c>
      <c r="B67">
        <v>0.14643999999999999</v>
      </c>
      <c r="C67">
        <v>-0.135689</v>
      </c>
    </row>
    <row r="68" spans="1:3">
      <c r="A68">
        <v>496000000</v>
      </c>
      <c r="B68">
        <v>0.14571799999999999</v>
      </c>
      <c r="C68">
        <v>-0.135075</v>
      </c>
    </row>
    <row r="69" spans="1:3">
      <c r="A69">
        <v>497000000</v>
      </c>
      <c r="B69">
        <v>0.146147</v>
      </c>
      <c r="C69">
        <v>-0.13570299999999999</v>
      </c>
    </row>
    <row r="70" spans="1:3">
      <c r="A70">
        <v>498000000</v>
      </c>
      <c r="B70">
        <v>0.14621100000000001</v>
      </c>
      <c r="C70">
        <v>-0.13642499999999999</v>
      </c>
    </row>
    <row r="71" spans="1:3">
      <c r="A71">
        <v>499000000</v>
      </c>
      <c r="B71">
        <v>0.147757</v>
      </c>
      <c r="C71">
        <v>-0.13612099999999999</v>
      </c>
    </row>
    <row r="72" spans="1:3">
      <c r="A72">
        <v>500000000</v>
      </c>
      <c r="B72">
        <v>0.14954000000000001</v>
      </c>
      <c r="C72">
        <v>-0.138155</v>
      </c>
    </row>
    <row r="73" spans="1:3">
      <c r="A73">
        <v>501000000</v>
      </c>
      <c r="B73">
        <v>0.149004</v>
      </c>
      <c r="C73">
        <v>-0.13850100000000001</v>
      </c>
    </row>
    <row r="74" spans="1:3">
      <c r="A74">
        <v>502000000</v>
      </c>
      <c r="B74">
        <v>0.149475</v>
      </c>
      <c r="C74">
        <v>-0.13999200000000001</v>
      </c>
    </row>
    <row r="75" spans="1:3">
      <c r="A75">
        <v>503000000</v>
      </c>
      <c r="B75">
        <v>0.14981700000000001</v>
      </c>
      <c r="C75">
        <v>-0.14082500000000001</v>
      </c>
    </row>
    <row r="76" spans="1:3">
      <c r="A76">
        <v>504000000</v>
      </c>
      <c r="B76">
        <v>0.15063399999999999</v>
      </c>
      <c r="C76">
        <v>-0.142261</v>
      </c>
    </row>
    <row r="77" spans="1:3">
      <c r="A77">
        <v>505000000</v>
      </c>
      <c r="B77">
        <v>0.151307</v>
      </c>
      <c r="C77">
        <v>-0.142845</v>
      </c>
    </row>
    <row r="78" spans="1:3">
      <c r="A78">
        <v>506000000</v>
      </c>
      <c r="B78">
        <v>0.148839</v>
      </c>
      <c r="C78">
        <v>-0.14407500000000001</v>
      </c>
    </row>
    <row r="79" spans="1:3">
      <c r="A79">
        <v>507000000</v>
      </c>
      <c r="B79">
        <v>0.14935699999999999</v>
      </c>
      <c r="C79">
        <v>-0.14579</v>
      </c>
    </row>
    <row r="80" spans="1:3">
      <c r="A80">
        <v>508000000</v>
      </c>
      <c r="B80">
        <v>0.148947</v>
      </c>
      <c r="C80">
        <v>-0.14644399999999999</v>
      </c>
    </row>
    <row r="81" spans="1:3">
      <c r="A81">
        <v>509000000</v>
      </c>
      <c r="B81">
        <v>0.147337</v>
      </c>
      <c r="C81">
        <v>-0.14735599999999999</v>
      </c>
    </row>
    <row r="82" spans="1:3">
      <c r="A82">
        <v>510000000</v>
      </c>
      <c r="B82">
        <v>0.14701700000000001</v>
      </c>
      <c r="C82">
        <v>-0.148173</v>
      </c>
    </row>
    <row r="83" spans="1:3">
      <c r="A83">
        <v>511000000</v>
      </c>
      <c r="B83">
        <v>0.14652299999999999</v>
      </c>
      <c r="C83">
        <v>-0.14919499999999999</v>
      </c>
    </row>
    <row r="84" spans="1:3">
      <c r="A84">
        <v>512000000</v>
      </c>
      <c r="B84">
        <v>0.14416300000000001</v>
      </c>
      <c r="C84">
        <v>-0.14855699999999999</v>
      </c>
    </row>
    <row r="85" spans="1:3">
      <c r="A85">
        <v>513000000</v>
      </c>
      <c r="B85">
        <v>0.14410600000000001</v>
      </c>
      <c r="C85">
        <v>-0.148395</v>
      </c>
    </row>
    <row r="86" spans="1:3">
      <c r="A86">
        <v>514000000</v>
      </c>
      <c r="B86">
        <v>0.142989</v>
      </c>
      <c r="C86">
        <v>-0.148894</v>
      </c>
    </row>
    <row r="87" spans="1:3">
      <c r="A87">
        <v>515000000</v>
      </c>
      <c r="B87">
        <v>0.14368700000000001</v>
      </c>
      <c r="C87">
        <v>-0.14887500000000001</v>
      </c>
    </row>
    <row r="88" spans="1:3">
      <c r="A88">
        <v>516000000</v>
      </c>
      <c r="B88">
        <v>0.14294799999999999</v>
      </c>
      <c r="C88">
        <v>-0.14825099999999999</v>
      </c>
    </row>
    <row r="89" spans="1:3">
      <c r="A89">
        <v>517000000</v>
      </c>
      <c r="B89">
        <v>0.142458</v>
      </c>
      <c r="C89">
        <v>-0.14815600000000001</v>
      </c>
    </row>
    <row r="90" spans="1:3">
      <c r="A90">
        <v>518000000</v>
      </c>
      <c r="B90">
        <v>0.14230599999999999</v>
      </c>
      <c r="C90">
        <v>-0.14787</v>
      </c>
    </row>
    <row r="91" spans="1:3">
      <c r="A91">
        <v>519000000</v>
      </c>
      <c r="B91">
        <v>0.14163200000000001</v>
      </c>
      <c r="C91">
        <v>-0.14672499999999999</v>
      </c>
    </row>
    <row r="92" spans="1:3">
      <c r="A92">
        <v>520000000</v>
      </c>
      <c r="B92">
        <v>0.14336299999999999</v>
      </c>
      <c r="C92">
        <v>-0.14636399999999999</v>
      </c>
    </row>
    <row r="93" spans="1:3">
      <c r="A93">
        <v>521000000</v>
      </c>
      <c r="B93">
        <v>0.14211199999999999</v>
      </c>
      <c r="C93">
        <v>-0.14584800000000001</v>
      </c>
    </row>
    <row r="94" spans="1:3">
      <c r="A94">
        <v>522000000</v>
      </c>
      <c r="B94">
        <v>0.14219000000000001</v>
      </c>
      <c r="C94">
        <v>-0.14638699999999999</v>
      </c>
    </row>
    <row r="95" spans="1:3">
      <c r="A95">
        <v>523000000</v>
      </c>
      <c r="B95">
        <v>0.14388100000000001</v>
      </c>
      <c r="C95">
        <v>-0.146176</v>
      </c>
    </row>
    <row r="96" spans="1:3">
      <c r="A96">
        <v>524000000</v>
      </c>
      <c r="B96">
        <v>0.14393</v>
      </c>
      <c r="C96">
        <v>-0.14613699999999999</v>
      </c>
    </row>
    <row r="97" spans="1:3">
      <c r="A97">
        <v>525000000</v>
      </c>
      <c r="B97">
        <v>0.14448800000000001</v>
      </c>
      <c r="C97">
        <v>-0.14607899999999999</v>
      </c>
    </row>
    <row r="98" spans="1:3">
      <c r="A98">
        <v>526000000</v>
      </c>
      <c r="B98">
        <v>0.14355399999999999</v>
      </c>
      <c r="C98">
        <v>-0.14631</v>
      </c>
    </row>
    <row r="99" spans="1:3">
      <c r="A99">
        <v>527000000</v>
      </c>
      <c r="B99">
        <v>0.14432900000000001</v>
      </c>
      <c r="C99">
        <v>-0.14646899999999999</v>
      </c>
    </row>
    <row r="100" spans="1:3">
      <c r="A100">
        <v>528000000</v>
      </c>
      <c r="B100">
        <v>0.14530000000000001</v>
      </c>
      <c r="C100">
        <v>-0.14859600000000001</v>
      </c>
    </row>
    <row r="101" spans="1:3">
      <c r="A101">
        <v>529000000</v>
      </c>
      <c r="B101">
        <v>0.144929</v>
      </c>
      <c r="C101">
        <v>-0.14835499999999999</v>
      </c>
    </row>
    <row r="102" spans="1:3">
      <c r="A102">
        <v>530000000</v>
      </c>
      <c r="B102">
        <v>0.145478</v>
      </c>
      <c r="C102">
        <v>-0.14901600000000001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2021-12-23T23:18:49Z</dcterms:created>
  <dcterms:modified xsi:type="dcterms:W3CDTF">2021-12-24T09:37:25Z</dcterms:modified>
</cp:coreProperties>
</file>